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EstaPasta_de_trabalho"/>
  <mc:AlternateContent xmlns:mc="http://schemas.openxmlformats.org/markup-compatibility/2006">
    <mc:Choice Requires="x15">
      <x15ac:absPath xmlns:x15ac="http://schemas.microsoft.com/office/spreadsheetml/2010/11/ac" url="C:\Users\david\Downloads\"/>
    </mc:Choice>
  </mc:AlternateContent>
  <xr:revisionPtr revIDLastSave="0" documentId="13_ncr:1_{853D99FB-33F3-4FD2-BF08-70CE9CC346AA}" xr6:coauthVersionLast="47" xr6:coauthVersionMax="47" xr10:uidLastSave="{00000000-0000-0000-0000-000000000000}"/>
  <bookViews>
    <workbookView xWindow="20370" yWindow="-120" windowWidth="29040" windowHeight="15720" tabRatio="767" activeTab="1" xr2:uid="{00000000-000D-0000-FFFF-FFFF00000000}"/>
  </bookViews>
  <sheets>
    <sheet name="MOD_A_LOJA_Z1_003E" sheetId="21" r:id="rId1"/>
    <sheet name="avaliando" sheetId="25" r:id="rId2"/>
    <sheet name="GEO" sheetId="15" r:id="rId3"/>
    <sheet name="RESULT_GERAL" sheetId="24" r:id="rId4"/>
    <sheet name="COMPARATIVOS" sheetId="5" r:id="rId5"/>
    <sheet name="BD_LAUDO" sheetId="9" r:id="rId6"/>
    <sheet name="RESID" sheetId="23" r:id="rId7"/>
    <sheet name="OUTLIERS" sheetId="19" r:id="rId8"/>
  </sheets>
  <definedNames>
    <definedName name="_xlnm._FilterDatabase" localSheetId="5" hidden="1">BD_LAUDO!$A$1:$H$155</definedName>
    <definedName name="_xlnm._FilterDatabase" localSheetId="2" hidden="1">GEO!$A$1:$H$159</definedName>
    <definedName name="_xlnm._FilterDatabase" localSheetId="0">MOD_A_LOJA_Z1_003E!$A$1:$E$169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 i="5" l="1"/>
  <c r="Q2" i="5" l="1"/>
  <c r="N7" i="23" l="1"/>
  <c r="O7" i="23" s="1"/>
  <c r="N6" i="23"/>
  <c r="O6" i="23" s="1"/>
  <c r="N5" i="23"/>
  <c r="O5" i="23" s="1"/>
  <c r="G120" i="23"/>
  <c r="G121" i="23"/>
  <c r="G122" i="23"/>
  <c r="G123" i="23"/>
  <c r="G124" i="23"/>
  <c r="G125" i="23"/>
  <c r="G126" i="23"/>
  <c r="G127" i="23"/>
  <c r="G128" i="23"/>
  <c r="G129" i="23"/>
  <c r="G130" i="23"/>
  <c r="G131" i="23"/>
  <c r="G132" i="23"/>
  <c r="G133" i="23"/>
  <c r="G134" i="23"/>
  <c r="G135" i="23"/>
  <c r="G136" i="23"/>
  <c r="G137" i="23"/>
  <c r="G138" i="23"/>
  <c r="G139" i="23"/>
  <c r="G140" i="23"/>
  <c r="G141" i="23"/>
  <c r="G142" i="23"/>
  <c r="G143" i="23"/>
  <c r="G144" i="23"/>
  <c r="G145" i="23"/>
  <c r="G146" i="23"/>
  <c r="G147" i="23"/>
  <c r="G148" i="23"/>
  <c r="G149" i="23"/>
  <c r="G150" i="23"/>
  <c r="G151" i="23"/>
  <c r="G152" i="23"/>
  <c r="G153" i="23"/>
  <c r="G154" i="23"/>
  <c r="G155" i="23"/>
  <c r="G156" i="23"/>
  <c r="G157" i="23"/>
  <c r="G158" i="23"/>
  <c r="G159" i="23"/>
  <c r="G160" i="23"/>
  <c r="G161" i="23"/>
  <c r="G162" i="23"/>
  <c r="G163" i="23"/>
  <c r="G164" i="23"/>
  <c r="G165" i="23"/>
  <c r="G166" i="23"/>
  <c r="G3" i="23"/>
  <c r="G4" i="23"/>
  <c r="G5" i="23"/>
  <c r="G6" i="23"/>
  <c r="G7" i="23"/>
  <c r="G8" i="23"/>
  <c r="G9" i="23"/>
  <c r="G10" i="23"/>
  <c r="G11" i="23"/>
  <c r="G12" i="23"/>
  <c r="G13" i="23"/>
  <c r="G14" i="23"/>
  <c r="G15" i="23"/>
  <c r="G16" i="23"/>
  <c r="G17" i="23"/>
  <c r="G18" i="23"/>
  <c r="G19" i="23"/>
  <c r="G20" i="23"/>
  <c r="G21" i="23"/>
  <c r="G22" i="23"/>
  <c r="G23" i="23"/>
  <c r="G24" i="23"/>
  <c r="G25" i="23"/>
  <c r="G26" i="23"/>
  <c r="G27" i="23"/>
  <c r="G28" i="23"/>
  <c r="G29" i="23"/>
  <c r="G30" i="23"/>
  <c r="G31" i="23"/>
  <c r="G32" i="23"/>
  <c r="G33" i="23"/>
  <c r="G34" i="23"/>
  <c r="G35" i="23"/>
  <c r="G36" i="23"/>
  <c r="G37" i="23"/>
  <c r="G38" i="23"/>
  <c r="G39" i="23"/>
  <c r="G40" i="23"/>
  <c r="G41" i="23"/>
  <c r="G42" i="23"/>
  <c r="G43" i="23"/>
  <c r="G44" i="23"/>
  <c r="G45" i="23"/>
  <c r="G46" i="23"/>
  <c r="G47" i="23"/>
  <c r="G48" i="23"/>
  <c r="G49" i="23"/>
  <c r="G50" i="23"/>
  <c r="G51" i="23"/>
  <c r="G52" i="23"/>
  <c r="G53" i="23"/>
  <c r="G54" i="23"/>
  <c r="G55" i="23"/>
  <c r="G56" i="23"/>
  <c r="G57" i="23"/>
  <c r="G58" i="23"/>
  <c r="G59" i="23"/>
  <c r="G60" i="23"/>
  <c r="G61" i="23"/>
  <c r="G62" i="23"/>
  <c r="G63" i="23"/>
  <c r="G64" i="23"/>
  <c r="G65" i="23"/>
  <c r="G66" i="23"/>
  <c r="G67" i="23"/>
  <c r="G68" i="23"/>
  <c r="G69" i="23"/>
  <c r="G70" i="23"/>
  <c r="G71" i="23"/>
  <c r="G72" i="23"/>
  <c r="G73" i="23"/>
  <c r="G74" i="23"/>
  <c r="G75" i="23"/>
  <c r="G76" i="23"/>
  <c r="G77" i="23"/>
  <c r="G78" i="23"/>
  <c r="G79" i="23"/>
  <c r="G80" i="23"/>
  <c r="G81" i="23"/>
  <c r="G82" i="23"/>
  <c r="G83" i="23"/>
  <c r="G84" i="23"/>
  <c r="G85" i="23"/>
  <c r="G86" i="23"/>
  <c r="G87" i="23"/>
  <c r="G88" i="23"/>
  <c r="G89" i="23"/>
  <c r="G90" i="23"/>
  <c r="G91" i="23"/>
  <c r="G92" i="23"/>
  <c r="G93" i="23"/>
  <c r="G94" i="23"/>
  <c r="G95" i="23"/>
  <c r="G96" i="23"/>
  <c r="G97" i="23"/>
  <c r="G98" i="23"/>
  <c r="G99" i="23"/>
  <c r="G100" i="23"/>
  <c r="G101" i="23"/>
  <c r="G102" i="23"/>
  <c r="G103" i="23"/>
  <c r="G104" i="23"/>
  <c r="G105" i="23"/>
  <c r="G106" i="23"/>
  <c r="G107" i="23"/>
  <c r="G108" i="23"/>
  <c r="G109" i="23"/>
  <c r="G110" i="23"/>
  <c r="G111" i="23"/>
  <c r="G112" i="23"/>
  <c r="G113" i="23"/>
  <c r="G114" i="23"/>
  <c r="G115" i="23"/>
  <c r="G116" i="23"/>
  <c r="G117" i="23"/>
  <c r="G118" i="23"/>
  <c r="G119" i="23"/>
  <c r="G2" i="23"/>
  <c r="Q40" i="5" l="1"/>
  <c r="X3" i="5"/>
  <c r="X4" i="5"/>
  <c r="X5" i="5"/>
  <c r="X6" i="5"/>
  <c r="X7" i="5"/>
  <c r="X8" i="5"/>
  <c r="X9" i="5"/>
  <c r="X10" i="5"/>
  <c r="X11" i="5"/>
  <c r="X12" i="5"/>
  <c r="X13" i="5"/>
  <c r="V3" i="5"/>
  <c r="V4" i="5"/>
  <c r="V5" i="5"/>
  <c r="V6" i="5"/>
  <c r="V7" i="5"/>
  <c r="V8" i="5"/>
  <c r="V9" i="5"/>
  <c r="V10" i="5"/>
  <c r="V11" i="5"/>
  <c r="V12" i="5"/>
  <c r="V13" i="5"/>
  <c r="Q3" i="5"/>
  <c r="Q4" i="5"/>
  <c r="Q5" i="5"/>
  <c r="Q6" i="5"/>
  <c r="Q7" i="5"/>
  <c r="Q8" i="5"/>
  <c r="Q9" i="5"/>
  <c r="Q10" i="5"/>
  <c r="Q11" i="5"/>
  <c r="Q12" i="5"/>
  <c r="Q13" i="5"/>
  <c r="Z3" i="5" l="1"/>
  <c r="Z4" i="5"/>
  <c r="Z5" i="5"/>
  <c r="Z6" i="5"/>
  <c r="Z7" i="5"/>
  <c r="Z8" i="5"/>
  <c r="Z9" i="5"/>
  <c r="Z10" i="5"/>
  <c r="Z11" i="5"/>
  <c r="Z12" i="5"/>
  <c r="Z2" i="5"/>
  <c r="Q28" i="5" l="1"/>
  <c r="Q49" i="5"/>
  <c r="V2" i="5"/>
  <c r="P2" i="5"/>
  <c r="Q57" i="5" l="1"/>
  <c r="N31" i="19" l="1"/>
  <c r="O31" i="19" s="1"/>
  <c r="L31" i="19"/>
  <c r="M31" i="19" s="1"/>
  <c r="J31" i="19"/>
  <c r="K31" i="19" s="1"/>
  <c r="H31" i="19"/>
  <c r="I31" i="19" s="1"/>
  <c r="N30" i="19"/>
  <c r="O30" i="19" s="1"/>
  <c r="L30" i="19"/>
  <c r="M30" i="19" s="1"/>
  <c r="J30" i="19"/>
  <c r="K30" i="19" s="1"/>
  <c r="H30" i="19"/>
  <c r="I30" i="19" s="1"/>
  <c r="N29" i="19"/>
  <c r="O29" i="19" s="1"/>
  <c r="L29" i="19"/>
  <c r="M29" i="19" s="1"/>
  <c r="J29" i="19"/>
  <c r="K29" i="19" s="1"/>
  <c r="H29" i="19"/>
  <c r="I29" i="19" s="1"/>
  <c r="N28" i="19"/>
  <c r="O28" i="19" s="1"/>
  <c r="L28" i="19"/>
  <c r="M28" i="19" s="1"/>
  <c r="J28" i="19"/>
  <c r="K28" i="19" s="1"/>
  <c r="H28" i="19"/>
  <c r="I28" i="19" s="1"/>
  <c r="N27" i="19"/>
  <c r="O27" i="19" s="1"/>
  <c r="L27" i="19"/>
  <c r="M27" i="19" s="1"/>
  <c r="J27" i="19"/>
  <c r="K27" i="19" s="1"/>
  <c r="H27" i="19"/>
  <c r="I27" i="19" s="1"/>
  <c r="N26" i="19"/>
  <c r="O26" i="19" s="1"/>
  <c r="L26" i="19"/>
  <c r="M26" i="19" s="1"/>
  <c r="J26" i="19"/>
  <c r="K26" i="19" s="1"/>
  <c r="H26" i="19"/>
  <c r="I26" i="19" s="1"/>
  <c r="N25" i="19"/>
  <c r="O25" i="19" s="1"/>
  <c r="L25" i="19"/>
  <c r="M25" i="19" s="1"/>
  <c r="J25" i="19"/>
  <c r="K25" i="19" s="1"/>
  <c r="H25" i="19"/>
  <c r="I25" i="19" s="1"/>
  <c r="N24" i="19"/>
  <c r="O24" i="19" s="1"/>
  <c r="L24" i="19"/>
  <c r="M24" i="19" s="1"/>
  <c r="J24" i="19"/>
  <c r="K24" i="19" s="1"/>
  <c r="H24" i="19"/>
  <c r="I24" i="19" s="1"/>
  <c r="N23" i="19"/>
  <c r="O23" i="19" s="1"/>
  <c r="L23" i="19"/>
  <c r="M23" i="19" s="1"/>
  <c r="J23" i="19"/>
  <c r="K23" i="19" s="1"/>
  <c r="H23" i="19"/>
  <c r="I23" i="19" s="1"/>
  <c r="N22" i="19"/>
  <c r="O22" i="19" s="1"/>
  <c r="L22" i="19"/>
  <c r="M22" i="19" s="1"/>
  <c r="J22" i="19"/>
  <c r="K22" i="19" s="1"/>
  <c r="H22" i="19"/>
  <c r="I22" i="19" s="1"/>
  <c r="N21" i="19"/>
  <c r="O21" i="19" s="1"/>
  <c r="L21" i="19"/>
  <c r="M21" i="19" s="1"/>
  <c r="J21" i="19"/>
  <c r="K21" i="19" s="1"/>
  <c r="H21" i="19"/>
  <c r="I21" i="19" s="1"/>
  <c r="N20" i="19"/>
  <c r="O20" i="19" s="1"/>
  <c r="L20" i="19"/>
  <c r="M20" i="19" s="1"/>
  <c r="J20" i="19"/>
  <c r="K20" i="19" s="1"/>
  <c r="H20" i="19"/>
  <c r="I20" i="19" s="1"/>
  <c r="N19" i="19"/>
  <c r="O19" i="19" s="1"/>
  <c r="L19" i="19"/>
  <c r="M19" i="19" s="1"/>
  <c r="J19" i="19"/>
  <c r="K19" i="19" s="1"/>
  <c r="H19" i="19"/>
  <c r="I19" i="19" s="1"/>
  <c r="N18" i="19"/>
  <c r="O18" i="19" s="1"/>
  <c r="L18" i="19"/>
  <c r="M18" i="19" s="1"/>
  <c r="J18" i="19"/>
  <c r="K18" i="19" s="1"/>
  <c r="H18" i="19"/>
  <c r="I18" i="19" s="1"/>
  <c r="N17" i="19"/>
  <c r="O17" i="19" s="1"/>
  <c r="L17" i="19"/>
  <c r="M17" i="19" s="1"/>
  <c r="J17" i="19"/>
  <c r="K17" i="19" s="1"/>
  <c r="H17" i="19"/>
  <c r="I17" i="19" s="1"/>
  <c r="N16" i="19"/>
  <c r="O16" i="19" s="1"/>
  <c r="L16" i="19"/>
  <c r="M16" i="19" s="1"/>
  <c r="J16" i="19"/>
  <c r="K16" i="19" s="1"/>
  <c r="H16" i="19"/>
  <c r="I16" i="19" s="1"/>
  <c r="N15" i="19"/>
  <c r="O15" i="19" s="1"/>
  <c r="L15" i="19"/>
  <c r="M15" i="19" s="1"/>
  <c r="J15" i="19"/>
  <c r="K15" i="19" s="1"/>
  <c r="H15" i="19"/>
  <c r="I15" i="19" s="1"/>
  <c r="N14" i="19"/>
  <c r="O14" i="19" s="1"/>
  <c r="L14" i="19"/>
  <c r="M14" i="19" s="1"/>
  <c r="J14" i="19"/>
  <c r="K14" i="19" s="1"/>
  <c r="H14" i="19"/>
  <c r="I14" i="19" s="1"/>
  <c r="N13" i="19"/>
  <c r="O13" i="19" s="1"/>
  <c r="L13" i="19"/>
  <c r="M13" i="19" s="1"/>
  <c r="J13" i="19"/>
  <c r="K13" i="19" s="1"/>
  <c r="H13" i="19"/>
  <c r="I13" i="19" s="1"/>
  <c r="N12" i="19"/>
  <c r="O12" i="19" s="1"/>
  <c r="L12" i="19"/>
  <c r="M12" i="19" s="1"/>
  <c r="J12" i="19"/>
  <c r="K12" i="19" s="1"/>
  <c r="H12" i="19"/>
  <c r="I12" i="19" s="1"/>
  <c r="N11" i="19"/>
  <c r="O11" i="19" s="1"/>
  <c r="L11" i="19"/>
  <c r="M11" i="19" s="1"/>
  <c r="J11" i="19"/>
  <c r="K11" i="19" s="1"/>
  <c r="H11" i="19"/>
  <c r="I11" i="19" s="1"/>
  <c r="N10" i="19"/>
  <c r="O10" i="19" s="1"/>
  <c r="M10" i="19"/>
  <c r="L10" i="19"/>
  <c r="K10" i="19"/>
  <c r="J10" i="19"/>
  <c r="I10" i="19"/>
  <c r="H10" i="19"/>
  <c r="N9" i="19"/>
  <c r="O9" i="19" s="1"/>
  <c r="M9" i="19"/>
  <c r="L9" i="19"/>
  <c r="K9" i="19"/>
  <c r="J9" i="19"/>
  <c r="I9" i="19"/>
  <c r="H9" i="19"/>
  <c r="N8" i="19"/>
  <c r="O8" i="19" s="1"/>
  <c r="M8" i="19"/>
  <c r="L8" i="19"/>
  <c r="K8" i="19"/>
  <c r="J8" i="19"/>
  <c r="I8" i="19"/>
  <c r="H8" i="19"/>
  <c r="N7" i="19"/>
  <c r="O7" i="19" s="1"/>
  <c r="M7" i="19"/>
  <c r="L7" i="19"/>
  <c r="K7" i="19"/>
  <c r="J7" i="19"/>
  <c r="I7" i="19"/>
  <c r="H7" i="19"/>
  <c r="N6" i="19"/>
  <c r="O6" i="19" s="1"/>
  <c r="M6" i="19"/>
  <c r="L6" i="19"/>
  <c r="K6" i="19"/>
  <c r="J6" i="19"/>
  <c r="I6" i="19"/>
  <c r="H6" i="19"/>
  <c r="N5" i="19"/>
  <c r="O5" i="19" s="1"/>
  <c r="M5" i="19"/>
  <c r="L5" i="19"/>
  <c r="K5" i="19"/>
  <c r="J5" i="19"/>
  <c r="I5" i="19"/>
  <c r="H5" i="19"/>
  <c r="N4" i="19"/>
  <c r="O4" i="19" s="1"/>
  <c r="M4" i="19"/>
  <c r="L4" i="19"/>
  <c r="K4" i="19"/>
  <c r="J4" i="19"/>
  <c r="I4" i="19"/>
  <c r="H4" i="19"/>
  <c r="N3" i="19"/>
  <c r="O3" i="19" s="1"/>
  <c r="M3" i="19"/>
  <c r="L3" i="19"/>
  <c r="K3" i="19"/>
  <c r="J3" i="19"/>
  <c r="I3" i="19"/>
  <c r="H3" i="19"/>
  <c r="N2" i="19"/>
  <c r="O2" i="19" s="1"/>
  <c r="M2" i="19"/>
  <c r="L2" i="19"/>
  <c r="K2" i="19"/>
  <c r="J2" i="19"/>
  <c r="I2" i="19"/>
  <c r="H2" i="19"/>
  <c r="P13" i="5" l="1"/>
  <c r="P12" i="5"/>
  <c r="P11" i="5"/>
  <c r="P10" i="5"/>
  <c r="P9" i="5"/>
  <c r="P8" i="5"/>
  <c r="P7" i="5"/>
  <c r="P6" i="5"/>
  <c r="P5" i="5"/>
  <c r="P4" i="5"/>
  <c r="P3" i="5"/>
  <c r="K3" i="5"/>
  <c r="R3" i="5" s="1"/>
  <c r="K4" i="5"/>
  <c r="R4" i="5" s="1"/>
  <c r="K5" i="5"/>
  <c r="R5" i="5" s="1"/>
  <c r="K6" i="5"/>
  <c r="R6" i="5" s="1"/>
  <c r="K7" i="5"/>
  <c r="R7" i="5" s="1"/>
  <c r="K8" i="5"/>
  <c r="R8" i="5" s="1"/>
  <c r="K9" i="5"/>
  <c r="R9" i="5" s="1"/>
  <c r="K10" i="5"/>
  <c r="R10" i="5" s="1"/>
  <c r="K11" i="5"/>
  <c r="R11" i="5" s="1"/>
  <c r="K12" i="5"/>
  <c r="R12" i="5" s="1"/>
  <c r="K13" i="5"/>
  <c r="R13" i="5" s="1"/>
  <c r="K2" i="5"/>
  <c r="R2" i="5" s="1"/>
  <c r="J3" i="5" l="1"/>
  <c r="J4" i="5"/>
  <c r="J5" i="5"/>
  <c r="J6" i="5"/>
  <c r="J7" i="5"/>
  <c r="J8" i="5"/>
  <c r="J9" i="5"/>
  <c r="J10" i="5"/>
  <c r="J11" i="5"/>
  <c r="J12" i="5"/>
  <c r="J13" i="5"/>
  <c r="J2" i="5"/>
  <c r="E3" i="5" l="1"/>
  <c r="L3" i="5" s="1"/>
  <c r="E4" i="5"/>
  <c r="L4" i="5" s="1"/>
  <c r="E5" i="5"/>
  <c r="L5" i="5" s="1"/>
  <c r="E6" i="5"/>
  <c r="L6" i="5" s="1"/>
  <c r="E7" i="5"/>
  <c r="L7" i="5" s="1"/>
  <c r="E8" i="5"/>
  <c r="L8" i="5" s="1"/>
  <c r="E9" i="5"/>
  <c r="L9" i="5" s="1"/>
  <c r="E10" i="5"/>
  <c r="L10" i="5" s="1"/>
  <c r="E11" i="5"/>
  <c r="L11" i="5" s="1"/>
  <c r="E12" i="5"/>
  <c r="L12" i="5" s="1"/>
  <c r="E13" i="5"/>
  <c r="L13" i="5" s="1"/>
  <c r="L2" i="5"/>
  <c r="D13" i="5" l="1"/>
  <c r="D12" i="5"/>
  <c r="D11" i="5"/>
  <c r="D10" i="5"/>
  <c r="D9" i="5"/>
  <c r="D8" i="5"/>
  <c r="D7" i="5"/>
  <c r="D6" i="5"/>
  <c r="D5" i="5"/>
  <c r="D4" i="5"/>
  <c r="D3" i="5"/>
  <c r="D2" i="5"/>
  <c r="F8" i="5" l="1"/>
  <c r="F12" i="5"/>
  <c r="F2" i="5"/>
  <c r="F5" i="5"/>
  <c r="F11" i="5"/>
  <c r="F3" i="5"/>
  <c r="F6" i="5"/>
  <c r="F9" i="5"/>
  <c r="F4" i="5"/>
  <c r="F7" i="5"/>
  <c r="F10" i="5"/>
  <c r="F13" i="5"/>
</calcChain>
</file>

<file path=xl/sharedStrings.xml><?xml version="1.0" encoding="utf-8"?>
<sst xmlns="http://schemas.openxmlformats.org/spreadsheetml/2006/main" count="2153" uniqueCount="614">
  <si>
    <t>ORD_PESQ</t>
  </si>
  <si>
    <t>DATA</t>
  </si>
  <si>
    <t>LOGRAD</t>
  </si>
  <si>
    <t>NUM</t>
  </si>
  <si>
    <t>GABRIELA</t>
  </si>
  <si>
    <t>50</t>
  </si>
  <si>
    <t>70</t>
  </si>
  <si>
    <t>40</t>
  </si>
  <si>
    <t>100</t>
  </si>
  <si>
    <t>73</t>
  </si>
  <si>
    <t>190</t>
  </si>
  <si>
    <t>47</t>
  </si>
  <si>
    <t>180</t>
  </si>
  <si>
    <t>41</t>
  </si>
  <si>
    <t>Inscrição paradigma</t>
  </si>
  <si>
    <t>1</t>
  </si>
  <si>
    <t>Loja térrea em edifício</t>
  </si>
  <si>
    <t>CREDITO REAL</t>
  </si>
  <si>
    <t>INTERNA</t>
  </si>
  <si>
    <t>ALVENARIA - ALTO</t>
  </si>
  <si>
    <t>SIM</t>
  </si>
  <si>
    <t>A018</t>
  </si>
  <si>
    <t>250</t>
  </si>
  <si>
    <t>FRENTE</t>
  </si>
  <si>
    <t>ALVENARIA - NORMAL</t>
  </si>
  <si>
    <t>NÃO</t>
  </si>
  <si>
    <t>Misto - Edifício (Apartamentos residenciais com lojas no térreo)</t>
  </si>
  <si>
    <t>280</t>
  </si>
  <si>
    <t>140</t>
  </si>
  <si>
    <t>25</t>
  </si>
  <si>
    <t>AUXILIADORA PREDIAL</t>
  </si>
  <si>
    <t>Comercial - Edifício Comercial</t>
  </si>
  <si>
    <t>A017</t>
  </si>
  <si>
    <t>Loja isolada</t>
  </si>
  <si>
    <t>-</t>
  </si>
  <si>
    <t>2</t>
  </si>
  <si>
    <t>A014</t>
  </si>
  <si>
    <t>ALVENARIA - NORMAL/ALTO</t>
  </si>
  <si>
    <t>150</t>
  </si>
  <si>
    <t>F055</t>
  </si>
  <si>
    <t>43</t>
  </si>
  <si>
    <t>80</t>
  </si>
  <si>
    <t>Loja não isolada</t>
  </si>
  <si>
    <t>210</t>
  </si>
  <si>
    <t>Comercial - Construção até 2 pavs. (até 2 lojas)</t>
  </si>
  <si>
    <t>Loja em galeria fechada</t>
  </si>
  <si>
    <t>Comercial - Galeria Fechada</t>
  </si>
  <si>
    <t>120</t>
  </si>
  <si>
    <t>F019</t>
  </si>
  <si>
    <t>Misto - Construção até 2 pavimentos</t>
  </si>
  <si>
    <t>201</t>
  </si>
  <si>
    <t>21</t>
  </si>
  <si>
    <t>FREIRE</t>
  </si>
  <si>
    <t>42</t>
  </si>
  <si>
    <t>1332</t>
  </si>
  <si>
    <t>A032</t>
  </si>
  <si>
    <t>LISIANE</t>
  </si>
  <si>
    <t>ADACON</t>
  </si>
  <si>
    <t>F041</t>
  </si>
  <si>
    <t>DLEGEND</t>
  </si>
  <si>
    <t>A059</t>
  </si>
  <si>
    <t>Loja em galeria a céu aberto</t>
  </si>
  <si>
    <t>A013</t>
  </si>
  <si>
    <t>INTERNO</t>
  </si>
  <si>
    <t>Comercial - Comercial - Galeria a Céu Aberto</t>
  </si>
  <si>
    <t>170</t>
  </si>
  <si>
    <t>001446650000</t>
  </si>
  <si>
    <t>5213</t>
  </si>
  <si>
    <t>https://adacon.com.br/detalhe/Locação/2942/imovel-Loja-em-Bom-Fim-Porto-Alegre</t>
  </si>
  <si>
    <t>11084553</t>
  </si>
  <si>
    <t>001749510000</t>
  </si>
  <si>
    <t>1551</t>
  </si>
  <si>
    <t>5357</t>
  </si>
  <si>
    <t>https://adacon.com.br/detalhe/Locação/3093/imovel-Loja-em-Centro-Porto-Alegre</t>
  </si>
  <si>
    <t>ALOC</t>
  </si>
  <si>
    <t>VLOC</t>
  </si>
  <si>
    <t>RH</t>
  </si>
  <si>
    <t>AVALIANDO</t>
  </si>
  <si>
    <t>VLOC ESTIMADO MOD 2021</t>
  </si>
  <si>
    <t>BAR DO LUPI</t>
  </si>
  <si>
    <t>PRAÇA OTAVIO ROCHA</t>
  </si>
  <si>
    <t>BAR 1 ORLA_trecho 3</t>
  </si>
  <si>
    <t>BAR 2 ORLA_trecho 3</t>
  </si>
  <si>
    <t>BAR 3 ORLA_trecho 3</t>
  </si>
  <si>
    <t>LOJA BAR 1</t>
  </si>
  <si>
    <t>LOJA BAR 2</t>
  </si>
  <si>
    <t>LOJA BAR 3</t>
  </si>
  <si>
    <t>PISTA DE SKATE</t>
  </si>
  <si>
    <t>RESTAURANTE 360</t>
  </si>
  <si>
    <t>PARQUE FARROUPILHA - EMBARCADOURO</t>
  </si>
  <si>
    <t>PARQUE FARROUPILHA - ORQUIDARIO</t>
  </si>
  <si>
    <t>ORDEM</t>
  </si>
  <si>
    <t>VULOC</t>
  </si>
  <si>
    <t>Porto Alegre</t>
  </si>
  <si>
    <t>CIDADE</t>
  </si>
  <si>
    <t>ln(VULOC)</t>
  </si>
  <si>
    <t>MOD_A_LOJA_Z1_003C</t>
  </si>
  <si>
    <t>Modelo</t>
  </si>
  <si>
    <t>Clássico de Regressão</t>
  </si>
  <si>
    <t>Desvio Padrão</t>
  </si>
  <si>
    <t>Estatística Fc</t>
  </si>
  <si>
    <t>Nível de Significância do Modelo</t>
  </si>
  <si>
    <t>Coeficiente de determinação</t>
  </si>
  <si>
    <t>Coeficiente de determinação ajustado</t>
  </si>
  <si>
    <t>Observações</t>
  </si>
  <si>
    <t>Escala</t>
  </si>
  <si>
    <t>Ln(x)</t>
  </si>
  <si>
    <t>Interseção</t>
  </si>
  <si>
    <t>ESTIMADO</t>
  </si>
  <si>
    <t>IC</t>
  </si>
  <si>
    <t>LI_IC</t>
  </si>
  <si>
    <t>LS_IC</t>
  </si>
  <si>
    <t>Preços Observados</t>
  </si>
  <si>
    <t>Preços Ajustados</t>
  </si>
  <si>
    <t>Resíduos</t>
  </si>
  <si>
    <t>Resíduos Padronizados</t>
  </si>
  <si>
    <t>Resíduos Studentizados</t>
  </si>
  <si>
    <t>ABS (RP)</t>
  </si>
  <si>
    <t>INTERVALO RESÍDUOS PADRONIZADOS</t>
  </si>
  <si>
    <t>PERCENTUAIS DA CURVA NORMAL</t>
  </si>
  <si>
    <t>Nº DE RESÍDUOS NO INTERVALO</t>
  </si>
  <si>
    <t>PERCENTUAIS DA AMOSTRA</t>
  </si>
  <si>
    <t>Intervalo aceitável SISREG</t>
  </si>
  <si>
    <t>Mín.</t>
  </si>
  <si>
    <t>Máx.</t>
  </si>
  <si>
    <t>(-1,00 e + 1,00)</t>
  </si>
  <si>
    <t>(-1,64 e + 1,64)</t>
  </si>
  <si>
    <t>(-1,96 e + 1,96)</t>
  </si>
  <si>
    <t>Avenida DR CARLOS BARBOSA</t>
  </si>
  <si>
    <t>AZENHA</t>
  </si>
  <si>
    <t>Rua LUIZ AFONSO</t>
  </si>
  <si>
    <t>CIDADE BAIXA</t>
  </si>
  <si>
    <t>CENTRO HISTORIC</t>
  </si>
  <si>
    <t>000481350000</t>
  </si>
  <si>
    <t>Rua VOLUNTARIOS DA PATRIA</t>
  </si>
  <si>
    <t>Rua MARCILIO DIAS</t>
  </si>
  <si>
    <t>Rua NUNES MACHADO</t>
  </si>
  <si>
    <t>Rua GEN LIMA E SILVA</t>
  </si>
  <si>
    <t>Avenida JOAO PESSOA</t>
  </si>
  <si>
    <t>Rua GEN ANDRADE NEVES</t>
  </si>
  <si>
    <t>Rua SETE DE SETEMBRO</t>
  </si>
  <si>
    <t>Avenida VENANCIO AIRES</t>
  </si>
  <si>
    <t>Rua FERNANDES VIEIRA</t>
  </si>
  <si>
    <t>BOM FIM</t>
  </si>
  <si>
    <t>007034860000</t>
  </si>
  <si>
    <t>Avenida IPIRANGA</t>
  </si>
  <si>
    <t>PRAIA DE BELAS</t>
  </si>
  <si>
    <t>A041</t>
  </si>
  <si>
    <t xml:space="preserve">Comercial - Edifício comercial </t>
  </si>
  <si>
    <t>Avenida OSVALDO ARANHA</t>
  </si>
  <si>
    <t>Rua RIACHUELO</t>
  </si>
  <si>
    <t>Rua JOSE DE ALENCAR</t>
  </si>
  <si>
    <t>MENINO DEUS</t>
  </si>
  <si>
    <t>Rua WASHINGTON LUIZ</t>
  </si>
  <si>
    <t>Avenida PRAIA DE BELAS</t>
  </si>
  <si>
    <t>Rua SANTANA</t>
  </si>
  <si>
    <t>Avenida ALBERTO BINS</t>
  </si>
  <si>
    <t>Avenida BORGES DE MEDEIROS</t>
  </si>
  <si>
    <t>Rua GEN CAMARA</t>
  </si>
  <si>
    <t>Rua FELIPE CAMARAO</t>
  </si>
  <si>
    <t>000160190000</t>
  </si>
  <si>
    <t>Rua DR FLORES</t>
  </si>
  <si>
    <t>Avenida MAUA</t>
  </si>
  <si>
    <t>Rua MARECHAL FLORIANO PEIXOTO</t>
  </si>
  <si>
    <t>Rua DR VICENTE DE PAULA DUTRA</t>
  </si>
  <si>
    <t>Rua CEL VICENTE</t>
  </si>
  <si>
    <t>PERSONA IMOVEIS</t>
  </si>
  <si>
    <t>http://www.personaimoveis.com.br/imoveis/?id=6</t>
  </si>
  <si>
    <t>GUARIDA</t>
  </si>
  <si>
    <t>Avenida LOUREIRO DA SILVA</t>
  </si>
  <si>
    <t>Avenida SENADOR SALGADO FILHO</t>
  </si>
  <si>
    <t>Rua DEMETRIO RIBEIRO</t>
  </si>
  <si>
    <t>000422320000</t>
  </si>
  <si>
    <t>Rua DUQUE DE CAXIAS</t>
  </si>
  <si>
    <t>https://www.auxiliadorapredial.com.br/imovel/aluguel/240929/Loja-Centro-Histórico-Porto-Alegre-RS</t>
  </si>
  <si>
    <t>Rua JERONIMO COELHO</t>
  </si>
  <si>
    <t>Rua GEN BENTO MARTINS</t>
  </si>
  <si>
    <t>Rua SIQUEIRA CAMPOS</t>
  </si>
  <si>
    <t>A038</t>
  </si>
  <si>
    <t>LEINDECKER</t>
  </si>
  <si>
    <t>COMERLATO</t>
  </si>
  <si>
    <t>Rua GEN CALDWELL</t>
  </si>
  <si>
    <t>001610310000</t>
  </si>
  <si>
    <t>Avenida GETULIO VARGAS</t>
  </si>
  <si>
    <t>GA6831</t>
  </si>
  <si>
    <t>001090450000</t>
  </si>
  <si>
    <t>Avenida ERICO VERISSIMO</t>
  </si>
  <si>
    <t>CR63582</t>
  </si>
  <si>
    <t>http://www.creditoreal.com.br/alugueis/CR63582/imovel-Loja-em-Menino-Deus-Porto-Alegre</t>
  </si>
  <si>
    <t>GA6835</t>
  </si>
  <si>
    <t>GA6836</t>
  </si>
  <si>
    <t>GA6837</t>
  </si>
  <si>
    <t>Avenida PRINCESA ISABEL</t>
  </si>
  <si>
    <t>GA6946</t>
  </si>
  <si>
    <t>Rua VICENTE DA FONTOURA</t>
  </si>
  <si>
    <t>Rua MONSENHOR VERAS</t>
  </si>
  <si>
    <t>Rua BARAO DO GRAVATAI</t>
  </si>
  <si>
    <t>Rua DEZESSETE DE JUNHO</t>
  </si>
  <si>
    <t>Avenida DA AZENHA</t>
  </si>
  <si>
    <t>147</t>
  </si>
  <si>
    <t>GA6957</t>
  </si>
  <si>
    <t>1115</t>
  </si>
  <si>
    <t>GA6959</t>
  </si>
  <si>
    <t>1058</t>
  </si>
  <si>
    <t>GA6960</t>
  </si>
  <si>
    <t>561</t>
  </si>
  <si>
    <t>1514</t>
  </si>
  <si>
    <t>GA6971</t>
  </si>
  <si>
    <t>GA6973</t>
  </si>
  <si>
    <t>Avenida JULIO DE CASTILHOS</t>
  </si>
  <si>
    <t>GA6982</t>
  </si>
  <si>
    <t>593</t>
  </si>
  <si>
    <t>259942</t>
  </si>
  <si>
    <t>1531</t>
  </si>
  <si>
    <t>22</t>
  </si>
  <si>
    <t>240929</t>
  </si>
  <si>
    <t>GA6987</t>
  </si>
  <si>
    <t>FAIXAS</t>
  </si>
  <si>
    <t>MOD_A_LOJA_Z1_003D</t>
  </si>
  <si>
    <t>003C</t>
  </si>
  <si>
    <t>003D</t>
  </si>
  <si>
    <t>%</t>
  </si>
  <si>
    <t>VU</t>
  </si>
  <si>
    <t>C/D</t>
  </si>
  <si>
    <t>C/2021</t>
  </si>
  <si>
    <t>FONTE</t>
  </si>
  <si>
    <t>GA7079</t>
  </si>
  <si>
    <t>220</t>
  </si>
  <si>
    <t>DALLASANTA</t>
  </si>
  <si>
    <t>CRÉDITO REAL</t>
  </si>
  <si>
    <t>100052482</t>
  </si>
  <si>
    <t>Rua CELESTE GOBBATO</t>
  </si>
  <si>
    <t>GA7090</t>
  </si>
  <si>
    <t>IMOB. MENINO DEUS</t>
  </si>
  <si>
    <t>GA7092</t>
  </si>
  <si>
    <t>007029660000</t>
  </si>
  <si>
    <t>F089</t>
  </si>
  <si>
    <t>8980,80</t>
  </si>
  <si>
    <t>SPERINDE</t>
  </si>
  <si>
    <t>https://www.sperinde.com/detalhe/aluguel/21017489/loja-268-m2-no-bairro-praia-de-belas-em-porto-alegre/poa/</t>
  </si>
  <si>
    <t>LI1340</t>
  </si>
  <si>
    <t>FERREIRA</t>
  </si>
  <si>
    <t>LI1342</t>
  </si>
  <si>
    <t>Rua HUGO RIBEIRO</t>
  </si>
  <si>
    <t>BENTO AZEVEDO DE OLIVEIRA</t>
  </si>
  <si>
    <t>LI1344</t>
  </si>
  <si>
    <t>HUMANIZE</t>
  </si>
  <si>
    <t>LI1345</t>
  </si>
  <si>
    <t>BRIDGE</t>
  </si>
  <si>
    <t>LI1346</t>
  </si>
  <si>
    <t>Rua BOTAFOGO</t>
  </si>
  <si>
    <t>LI1348</t>
  </si>
  <si>
    <t>LI1349</t>
  </si>
  <si>
    <t>Rua VISCONDE DO HERVAL</t>
  </si>
  <si>
    <t>GA7106</t>
  </si>
  <si>
    <t>GA7108</t>
  </si>
  <si>
    <t>GA7109</t>
  </si>
  <si>
    <t>GA7110</t>
  </si>
  <si>
    <t>GA7127</t>
  </si>
  <si>
    <t>1030</t>
  </si>
  <si>
    <t>1596</t>
  </si>
  <si>
    <t>GA7129</t>
  </si>
  <si>
    <t>GA7130</t>
  </si>
  <si>
    <t>GA7131</t>
  </si>
  <si>
    <t>Rua GONCALVES DIAS</t>
  </si>
  <si>
    <t>GA7132</t>
  </si>
  <si>
    <t>8051488</t>
  </si>
  <si>
    <t>515</t>
  </si>
  <si>
    <t>Loja comercial no bairro Menino Deus com aproximadamente 100 m² de área privativa. Imóvel com ótima localização, possui 2 ambientes na parte interna mais uma pátio nos fundos, 2 banheiros e uma área externa com grade na parte da frente da loja. Próximo a Av Ipiranga, Zero Hora e demais pontos que o bairro oferece. ***Proprietário concede carência de 30 dias de aluguel mais encargo ***</t>
  </si>
  <si>
    <t>GA7133</t>
  </si>
  <si>
    <t>GA7137</t>
  </si>
  <si>
    <t>LI1403</t>
  </si>
  <si>
    <t>984604</t>
  </si>
  <si>
    <t>374</t>
  </si>
  <si>
    <t>10</t>
  </si>
  <si>
    <t>GA7386</t>
  </si>
  <si>
    <t>660</t>
  </si>
  <si>
    <t>GA7387</t>
  </si>
  <si>
    <t>359041</t>
  </si>
  <si>
    <t>001231340000</t>
  </si>
  <si>
    <t>283</t>
  </si>
  <si>
    <t>A052</t>
  </si>
  <si>
    <t>300</t>
  </si>
  <si>
    <t>401626</t>
  </si>
  <si>
    <t>https://www.auxiliadorapredial.com.br/imovel/aluguel/401626/Loja-Centro-Histórico-Porto-Alegre-RS</t>
  </si>
  <si>
    <t>646</t>
  </si>
  <si>
    <t>GA7389</t>
  </si>
  <si>
    <t>8501025</t>
  </si>
  <si>
    <t>CR68245</t>
  </si>
  <si>
    <t>http://www.creditoreal.com.br/alugueis/CR68245/imovel-Loja-em-Centro-Historico-Porto-Alegre</t>
  </si>
  <si>
    <t>GA7395</t>
  </si>
  <si>
    <t>GA7396</t>
  </si>
  <si>
    <t>3</t>
  </si>
  <si>
    <t>GA7406</t>
  </si>
  <si>
    <t>000436850000</t>
  </si>
  <si>
    <t>202</t>
  </si>
  <si>
    <t>GA7410</t>
  </si>
  <si>
    <t>GA7416</t>
  </si>
  <si>
    <t>1408224</t>
  </si>
  <si>
    <t>000201720000</t>
  </si>
  <si>
    <t>38</t>
  </si>
  <si>
    <t xml:space="preserve">Loja comercial para alugar em Porto Alegre, bairro Centro.  Imóvel com aproximadamente 10 m², piso cerâmico, loja localizada na Galeria do Rosário, intenso fluxo de pedestres. </t>
  </si>
  <si>
    <t>CR1654</t>
  </si>
  <si>
    <t>http://www.creditoreal.com.br/alugueis/CR1654/imovel-Loja-em-Centro-Historico-Porto-Alegre</t>
  </si>
  <si>
    <t>GA7419</t>
  </si>
  <si>
    <t>GA7421</t>
  </si>
  <si>
    <t>Rua JOSE DO PATROCINIO</t>
  </si>
  <si>
    <t>Rua LOPO GONCALVES</t>
  </si>
  <si>
    <t>CENTRAL DE IMOVEIS</t>
  </si>
  <si>
    <t>LI1797</t>
  </si>
  <si>
    <t>LI1798</t>
  </si>
  <si>
    <t>LI1799</t>
  </si>
  <si>
    <t>DELEGEND</t>
  </si>
  <si>
    <t>000497680000</t>
  </si>
  <si>
    <t>CR86413</t>
  </si>
  <si>
    <t>Walk Offices Praia de Belas</t>
  </si>
  <si>
    <t>LI1810</t>
  </si>
  <si>
    <t>LI1811</t>
  </si>
  <si>
    <t>Loja, 268,82m², Loja 04 [Walk Offices Praia de Belas - LJ 4]</t>
  </si>
  <si>
    <t>LI1811.jpg</t>
  </si>
  <si>
    <t>LI1814</t>
  </si>
  <si>
    <t>Trend Orla, paradigma LJ 4</t>
  </si>
  <si>
    <t xml:space="preserve">Loja, área útil 118,55 m², equipada para atividade de alimentação. Estacionamento rotativo. Equipamentos e mobiliário da loja não estão inclusos nesse valor da locação, possibilidade de locação da loja equipada, pelo valor de R$ 11.500,00. OBS. do pesquisador: inscrição paradigma Loja 4 (ao lado BellaGulla = Loja 05). [Trend City Center/Trend Orla - LJ 4] </t>
  </si>
  <si>
    <t>CILAR</t>
  </si>
  <si>
    <t>LO0210-CILA</t>
  </si>
  <si>
    <t>https://www.cilarimoveis.com.br/imovel/loja-de-119-m-praia-de-belas-porto-alegre/LO0210-CILA</t>
  </si>
  <si>
    <t>LI1814.jpg</t>
  </si>
  <si>
    <t>LI1821</t>
  </si>
  <si>
    <t>GA7854</t>
  </si>
  <si>
    <t xml:space="preserve">Loja de 154m² de área, possuindo 2 andares, piso frio e de madeira no segundo andar. Banheiro, área com tanque, espaço para estoque.  </t>
  </si>
  <si>
    <t>GA7855</t>
  </si>
  <si>
    <t>GA7856</t>
  </si>
  <si>
    <t>GA7857</t>
  </si>
  <si>
    <t>GA7858</t>
  </si>
  <si>
    <t xml:space="preserve">Loja com146 m² de área total sendo 133 m² de área privativa, loja com banheiro, cozinha com pia, piso cerâmico, térreo, entrada pela lateral do edifício, posição solar norte, próximo a Rua Vigário José Inácio e Colégio Sevigne Bom Jesus.  </t>
  </si>
  <si>
    <t>GA7859</t>
  </si>
  <si>
    <t>GA7860</t>
  </si>
  <si>
    <t>GA7861</t>
  </si>
  <si>
    <t>GA7862</t>
  </si>
  <si>
    <t>Siat: casa comercial</t>
  </si>
  <si>
    <t>002073550000</t>
  </si>
  <si>
    <t>Loja para locação no Centro Histórico de Porto Alegre, próximo da Usina do Gazômetro.Sala ampla, cozinha com pia, despensa, banheiro social, piso cerâmico, térreo, frente, .Prédio em excelente localização para exploração comercial devido a proximidade com a orla do Guaíba que está com projeto de reformulação e modernização em andamento com novo prazo para conclusão das obras</t>
  </si>
  <si>
    <t>FERREIRA IMOVEIS</t>
  </si>
  <si>
    <t>FE6786</t>
  </si>
  <si>
    <t>https://www.ferreiraimoveis-rs.com.br/imovel/aluguel/loja-centro-historico-porto-alegre_FE6786/</t>
  </si>
  <si>
    <t>GA7863</t>
  </si>
  <si>
    <t xml:space="preserve">TERRACINI </t>
  </si>
  <si>
    <t>GA7864</t>
  </si>
  <si>
    <t>GA7865</t>
  </si>
  <si>
    <t>POA IMOB</t>
  </si>
  <si>
    <t>GA7866</t>
  </si>
  <si>
    <t>GA7867</t>
  </si>
  <si>
    <t>1046284</t>
  </si>
  <si>
    <t>155</t>
  </si>
  <si>
    <t>4</t>
  </si>
  <si>
    <t xml:space="preserve">Loja com 91 m² em região privilegiada do centro de Porto Alegre. Loja no Edifício Itapirú com piso, banheiro e divisórias. Região de intenso fluxo de pedestres ao lado do Banrisul, tabelionato, restaurantes, hotel e outras facilidades do bairro. </t>
  </si>
  <si>
    <t>409980</t>
  </si>
  <si>
    <t>https://www.auxiliadorapredial.com.br/imovel/aluguel/409980/Loja-Centro-Histórico-Porto-Alegre-RS</t>
  </si>
  <si>
    <t>GA7868</t>
  </si>
  <si>
    <t>GA7869</t>
  </si>
  <si>
    <t>GA7870</t>
  </si>
  <si>
    <t>GA7872</t>
  </si>
  <si>
    <t>GA7873</t>
  </si>
  <si>
    <t>RESIDENCE IMOVEIS</t>
  </si>
  <si>
    <t>GA7874</t>
  </si>
  <si>
    <t>GA7875</t>
  </si>
  <si>
    <t>GA7876</t>
  </si>
  <si>
    <t>Redução do valor aluguel</t>
  </si>
  <si>
    <t xml:space="preserve">Loja com aproximadamente 130 m² de área privativa, amplo e excelente espaço comercial com banheiros, escritórios, copa e mezanino. </t>
  </si>
  <si>
    <t>GA7878</t>
  </si>
  <si>
    <t xml:space="preserve">Loja em ótima localização do centro de Porto Alegre com 744n² de área privativa, dividida em térreo mais dois pavimentos, espaços amplos com pé direito de 4.10, ar condicionado Split, duas vitrines para a Av. Borges de Medeiros e Mercado Público, recentemente reformada,  pavimentos de vão livre mais cobertura com vestiários, sala de descanso, espera para cozinha e área de pátio. </t>
  </si>
  <si>
    <t>GA7880</t>
  </si>
  <si>
    <t>1558374</t>
  </si>
  <si>
    <t>000222590000</t>
  </si>
  <si>
    <t>Avenida OTAVIO ROCHA</t>
  </si>
  <si>
    <t>92</t>
  </si>
  <si>
    <t>Loja para alugar no bairro Centro Histórico em Porto Alegre. imóvel com aproximadamente 101 m² de área privativa, Loja de esquina, reformada, com cortinas automatizadas novas e pintadas, localização privilegiada, arejada e iluminada. Sobre loja com banheiro, copa e deposito.</t>
  </si>
  <si>
    <t>CR72183</t>
  </si>
  <si>
    <t>http://www.creditoreal.com.br/alugueis/CR72183/imovel-Loja-em-Centro-Historico-Porto-Alegre</t>
  </si>
  <si>
    <t>GA7881</t>
  </si>
  <si>
    <t>1561146</t>
  </si>
  <si>
    <t>000222620000</t>
  </si>
  <si>
    <t>138</t>
  </si>
  <si>
    <t xml:space="preserve">Loja Comercial, para alugar no bairro Centro, em Porto Alegre, com área total aproximada de 300 m², com 2 banheiros, 3 ar-condicionado, pia com balcão, piso de cerâmico, posição térreo, frente, posição solar manhã. </t>
  </si>
  <si>
    <t>CR32608</t>
  </si>
  <si>
    <t>http://www.creditoreal.com.br/alugueis/CR32608/imovel-Loja-em-Centro-Historico-Porto-Alegre</t>
  </si>
  <si>
    <t>GA7882</t>
  </si>
  <si>
    <t>GA7884</t>
  </si>
  <si>
    <t>000458130000</t>
  </si>
  <si>
    <t>Rua ALBERTO BINS</t>
  </si>
  <si>
    <t>GA7904</t>
  </si>
  <si>
    <t>Loja comercial dentro da Galeria Imperador com aproximadamente 40m² com mezanino, 1 banheiro, piso cerâmico e escada de ferro.</t>
  </si>
  <si>
    <t>ME6667</t>
  </si>
  <si>
    <t>https://www.creditoreal.com.br/alugueis/6667/imovel-Loja-em-Centro-Historico-Porto-Alegre-Cod-I-069522</t>
  </si>
  <si>
    <t>GA7905</t>
  </si>
  <si>
    <t xml:space="preserve">GUARIDA </t>
  </si>
  <si>
    <t>GA7911</t>
  </si>
  <si>
    <t>GA7913</t>
  </si>
  <si>
    <t>GA7915</t>
  </si>
  <si>
    <t>GA7916</t>
  </si>
  <si>
    <t>GA7917</t>
  </si>
  <si>
    <t>GA7918</t>
  </si>
  <si>
    <t>Loja com aproximadamente 507m³, possui amplo espaço térreo com banheiros, sobreloja e primeiro andar.  Contendo uma ótima circulação e muito bem localizado próximo a restaurantes, super mercados, farmácias. Agende uma visita com um de nossos consultores.</t>
  </si>
  <si>
    <t>CR73712</t>
  </si>
  <si>
    <t>http://www.creditoreal.com.br/alugueis/CR73712/imovel-Loja-em-Centro-Historico-Porto-Alegre</t>
  </si>
  <si>
    <t>GA7919</t>
  </si>
  <si>
    <t>GA7920</t>
  </si>
  <si>
    <t>GA7921</t>
  </si>
  <si>
    <t>000201690000</t>
  </si>
  <si>
    <t>LOJA c/ 79 m Rua Mal. Floriano Peixoto 19 Centro R$ 13 mil - Loja com aprox. 79 m, mezanino, sobreloja e banheiro. - </t>
  </si>
  <si>
    <t>TRAMONTO IMOVEIS</t>
  </si>
  <si>
    <t>https://tramontoimoveis.com/detalhes-imovel-locacao.php?id_imovel=298</t>
  </si>
  <si>
    <t>GA7922</t>
  </si>
  <si>
    <t>Travessa FRANCISCO DE LEONARDO TRUDA</t>
  </si>
  <si>
    <t>GA7923</t>
  </si>
  <si>
    <t>GA7924</t>
  </si>
  <si>
    <t>GA7925</t>
  </si>
  <si>
    <t>GA7926</t>
  </si>
  <si>
    <t>Rua URUGUAI</t>
  </si>
  <si>
    <t>GA7927</t>
  </si>
  <si>
    <t>GA7928</t>
  </si>
  <si>
    <t>LIBERTA IMOVEIS</t>
  </si>
  <si>
    <t>GA7929</t>
  </si>
  <si>
    <t>GA7930</t>
  </si>
  <si>
    <t>8663645</t>
  </si>
  <si>
    <t>002364770000</t>
  </si>
  <si>
    <t>730</t>
  </si>
  <si>
    <t>Loja comercial para alugar em Porto Alegre, bairro Centro. Imóvel com aproximadamente 100 m², de frente, sala frontal com 50m², circulação, copa, banheiro e área externa, piso cerâmico. Imóvel fica localizado na Rua Washington Luiz, próximo da Avenida Loureiro da Silva e demais facilidades da região.</t>
  </si>
  <si>
    <t>CR3698</t>
  </si>
  <si>
    <t>http://www.creditoreal.com.br/alugueis/CR3698/imovel-Loja-em-Centro-Historico-Porto-Alegre</t>
  </si>
  <si>
    <t>GA7931</t>
  </si>
  <si>
    <t>GA7932</t>
  </si>
  <si>
    <t>2169568</t>
  </si>
  <si>
    <t>000331300000</t>
  </si>
  <si>
    <t>71</t>
  </si>
  <si>
    <t>Loja comercial para alugar no bairro Centro Histórico em Porto alegre. Imóvel com aproximadamente 320,66 de área privativa, térreo, frente excelente localização e trafego de pessoas, fácil acesso aos terminais de Ônibus camelódromo, restaurantes, farmácias, supermercado e próximo do Largo Glênio Peres.</t>
  </si>
  <si>
    <t>CR73904</t>
  </si>
  <si>
    <t>http://www.creditoreal.com.br/alugueis/CR73904/imovel-Loja-em-Centro-Historico-Porto-Alegre</t>
  </si>
  <si>
    <t>GA7933</t>
  </si>
  <si>
    <t>Loja no bairro Centro Histórico com 105 m². Salão com vitrine dentro da galeria, parte superior com vão livre e 2 banheiros. Localizado dentro da galeria </t>
  </si>
  <si>
    <t>https://www.guarida.com.br/imovel/alugar/centro-historico-porto-alegre-rs/loja-ponto-comercial/7421</t>
  </si>
  <si>
    <t>GA7934</t>
  </si>
  <si>
    <t>GA7936</t>
  </si>
  <si>
    <t>GA7937</t>
  </si>
  <si>
    <t>GA7938</t>
  </si>
  <si>
    <t>Loja comercial para alugar em Porto Alegre, bairro Centro.  Imóvel com aproximadamente 10 m², piso cerâmico, loja localizada na Galeria do Rosário, intenso fluxo de pedestres. OBS: LOCADOR CONCEDE UM MÊS DE CARÊNCIA SOB O VALOR DO ALUGUEL APENAS.</t>
  </si>
  <si>
    <t>GA7939</t>
  </si>
  <si>
    <t>GA7940</t>
  </si>
  <si>
    <t>GA7941</t>
  </si>
  <si>
    <t>GA7942</t>
  </si>
  <si>
    <t>GA7943</t>
  </si>
  <si>
    <t>GA7944</t>
  </si>
  <si>
    <t>GA7945</t>
  </si>
  <si>
    <t>GA7946</t>
  </si>
  <si>
    <t>GA7986</t>
  </si>
  <si>
    <t>100052486</t>
  </si>
  <si>
    <t>Loja de 76m², no bairro Praia de Belas, piso laminado, forro de gesso, fachada de vidro, junto Trend Orla,</t>
  </si>
  <si>
    <t>6450</t>
  </si>
  <si>
    <t>https://adacon.com.br/detalhe/Locação/4127/imovel-Loja-em-Praia-de-Belas-Porto-Alegre</t>
  </si>
  <si>
    <t>GA7987</t>
  </si>
  <si>
    <t xml:space="preserve">Loja de 90m², no bairro Praia de Belas, piso laminado, forro de gesso, fachada de vidro, junto Trend Orla, </t>
  </si>
  <si>
    <t>6448</t>
  </si>
  <si>
    <t>https://adacon.com.br/detalhe/Locação/4125/imovel-Loja-em-Praia-de-Belas-Porto-Alegre</t>
  </si>
  <si>
    <t>GA7988</t>
  </si>
  <si>
    <t>100052447</t>
  </si>
  <si>
    <t xml:space="preserve">Loja térrea de 64m² localizada no Trend City Center, esquina entre as avenidas Ipiranga e Borges de Medeiros. Possui piso laminado e parede com detalhes em gesso. </t>
  </si>
  <si>
    <t>258386</t>
  </si>
  <si>
    <t>https://www.auxiliadorapredial.com.br/imovel/aluguel/258386/Loja-Praia-de-Belas-Porto-Alegre-RS</t>
  </si>
  <si>
    <t>GA7989</t>
  </si>
  <si>
    <t>GA7991</t>
  </si>
  <si>
    <t>GA7992</t>
  </si>
  <si>
    <t>GA7994</t>
  </si>
  <si>
    <t>GA7995</t>
  </si>
  <si>
    <t>2763427</t>
  </si>
  <si>
    <t>2310</t>
  </si>
  <si>
    <t>Loja para locação no Menino Deus. Crédito Real aluga com exclusividade ponto comercial de frente para a Avenida Praia de Belas, ótima localização, no bairro Menino Deus. Dividido em dois ambientes, com ar condicionado split e ar condicionado de parede, banheiro e cozinha. Na melhor região do bairro, próximo ao Hospital Mãe de Deu e Rua José de Alencar. Agende sua visita com um dos nossos consultores</t>
  </si>
  <si>
    <t>http://www.creditoreal.com.br/alugueis/CR86413/imovel-Loja-em-Praia-de-Belas-Porto-Alegre</t>
  </si>
  <si>
    <t>GA7996</t>
  </si>
  <si>
    <t>100105581</t>
  </si>
  <si>
    <t>1212</t>
  </si>
  <si>
    <t>401</t>
  </si>
  <si>
    <t xml:space="preserve">Loja comercial para alugar em Porto Alegre, aproximadamente 64m² de área privativa, 01 amplo espaço, e 01 banheiro social. Condomínio com ótima infraestrutura, câmeras de segurança, portaria. </t>
  </si>
  <si>
    <t>CR72548</t>
  </si>
  <si>
    <t>http://www.creditoreal.com.br/alugueis/CR72548/imovel-Loja-em-Praia-de-Belas-Porto-Alegre</t>
  </si>
  <si>
    <t>GA7997</t>
  </si>
  <si>
    <t>693</t>
  </si>
  <si>
    <t>191</t>
  </si>
  <si>
    <t>GA8006</t>
  </si>
  <si>
    <t>GA8007</t>
  </si>
  <si>
    <t xml:space="preserve">Rua MARCILIO DIAS </t>
  </si>
  <si>
    <t>GA8008</t>
  </si>
  <si>
    <t>GA8009</t>
  </si>
  <si>
    <t>GA8010</t>
  </si>
  <si>
    <t>GA8012</t>
  </si>
  <si>
    <t xml:space="preserve">TERRAZ </t>
  </si>
  <si>
    <t>GA8013</t>
  </si>
  <si>
    <t>GA8016</t>
  </si>
  <si>
    <t>GA8018</t>
  </si>
  <si>
    <t>GA8019</t>
  </si>
  <si>
    <t>GA8020</t>
  </si>
  <si>
    <t>GA8021</t>
  </si>
  <si>
    <t>000599070000</t>
  </si>
  <si>
    <t>Loja com aproxidamente 30m², localizado no bairro Azenha, frente. Imóvel mezanino, banheiro social e piso porcelanato.</t>
  </si>
  <si>
    <t>LK19346</t>
  </si>
  <si>
    <t>https://www.terraz.com.br/imovel/loja-no-bairro-azenha/LK19346</t>
  </si>
  <si>
    <t>GA8022</t>
  </si>
  <si>
    <t>Rua LEOPOLDP BIER</t>
  </si>
  <si>
    <t>GA8023</t>
  </si>
  <si>
    <t>GA8024</t>
  </si>
  <si>
    <t>GA8025</t>
  </si>
  <si>
    <t>826</t>
  </si>
  <si>
    <t>GA8026</t>
  </si>
  <si>
    <t>GA8027</t>
  </si>
  <si>
    <t>GA8028</t>
  </si>
  <si>
    <t>GA8029</t>
  </si>
  <si>
    <t>001380490000</t>
  </si>
  <si>
    <t>Loja térrea de frente com 2 banheiros. Piso de cerâmica em toda loja. Área útil aproximada: 100m².</t>
  </si>
  <si>
    <t>IM411</t>
  </si>
  <si>
    <t>Comercial - Conjunto Comercial</t>
  </si>
  <si>
    <t>GA8030</t>
  </si>
  <si>
    <t>GA8031</t>
  </si>
  <si>
    <t>GA8042</t>
  </si>
  <si>
    <t>GA8043</t>
  </si>
  <si>
    <t>GA8046</t>
  </si>
  <si>
    <t>GA8047</t>
  </si>
  <si>
    <t>GA8048</t>
  </si>
  <si>
    <t>GA8049</t>
  </si>
  <si>
    <t>GA8051</t>
  </si>
  <si>
    <t>GA8052</t>
  </si>
  <si>
    <t>GA8053</t>
  </si>
  <si>
    <t>GA8055</t>
  </si>
  <si>
    <t>GA8056</t>
  </si>
  <si>
    <t>GA8058</t>
  </si>
  <si>
    <t>Avenida JERONIMO DE ORNELAS</t>
  </si>
  <si>
    <t>130</t>
  </si>
  <si>
    <t>GA8059</t>
  </si>
  <si>
    <t>GA8061</t>
  </si>
  <si>
    <t>GA8062</t>
  </si>
  <si>
    <t>GA8063</t>
  </si>
  <si>
    <t>GA8064</t>
  </si>
  <si>
    <t>GA8065</t>
  </si>
  <si>
    <t>GA8066</t>
  </si>
  <si>
    <t>8293929</t>
  </si>
  <si>
    <t>002297450000</t>
  </si>
  <si>
    <t>631</t>
  </si>
  <si>
    <t>Loja com 80m² no Bom Fim. com divisória montada, forro em gesso, com todas as luminária instaladas, ar condicionado, Piso frio com antiderrapante.No melhor ponto do Bom  Fim: na Fernandes Vieira, próximo à Avenida Osvaldo Aranha</t>
  </si>
  <si>
    <t>1456</t>
  </si>
  <si>
    <t>https://adacon.com.br/detalhe/Locação/4163/imovel-Loja-em-Bom-Fim-Porto-Alegre</t>
  </si>
  <si>
    <t>GA8069</t>
  </si>
  <si>
    <t>Siat: área a vistoriar</t>
  </si>
  <si>
    <t>Loja no coração do bairro Bom Fim, em frente ao Zaffari, possui 130m2 com mezanino, piso bruto para sua adequação, lavabo, poço de luz com paisagismo, PPCI e Alvará para funcionamento.  I</t>
  </si>
  <si>
    <t>GA8071</t>
  </si>
  <si>
    <t>GA8073</t>
  </si>
  <si>
    <t>GA8074</t>
  </si>
  <si>
    <t>GA8075</t>
  </si>
  <si>
    <t>GA8077</t>
  </si>
  <si>
    <t>GA8080</t>
  </si>
  <si>
    <t>GA8084</t>
  </si>
  <si>
    <t>Rua IRMAO JOSE OTAO</t>
  </si>
  <si>
    <t>GA8085</t>
  </si>
  <si>
    <t xml:space="preserve">Rua HENRIQUE DIAS </t>
  </si>
  <si>
    <t>GA8086</t>
  </si>
  <si>
    <t>8715874</t>
  </si>
  <si>
    <t>001541410000</t>
  </si>
  <si>
    <t xml:space="preserve">Loja com 100m² no Bairro Cidade Baixa. Imóvel amplo em zona estratégica com  cozinha, 2  banheiros e pátio privativo. Piso em cerâmica, divisória e espaço para cozinha dentro da loja. </t>
  </si>
  <si>
    <t>6470</t>
  </si>
  <si>
    <t>https://adacon.com.br/detalhe/Locação/4148/imovel-Loja-em-Cidade-Baixa-Porto-Alegre</t>
  </si>
  <si>
    <t>GA8087</t>
  </si>
  <si>
    <t>GA8088</t>
  </si>
  <si>
    <t>GA8093</t>
  </si>
  <si>
    <t>GA8094</t>
  </si>
  <si>
    <t>Rua DA  REPUBLICA</t>
  </si>
  <si>
    <t xml:space="preserve">Loja térrea em edifício </t>
  </si>
  <si>
    <t>GA8095</t>
  </si>
  <si>
    <t>001010400000</t>
  </si>
  <si>
    <t>Loja com 23m² de área útil no coração do bairro Cidade Baixa, com 1 banheiro e cortina de ferro.</t>
  </si>
  <si>
    <t>https://www.auxiliadorapredial.com.br/imovel/aluguel/441654/loja-cidade-baixa-porto-alegre-rs</t>
  </si>
  <si>
    <t>GA8096</t>
  </si>
  <si>
    <t>Rua JOAO ALFREDO</t>
  </si>
  <si>
    <t>GA8098</t>
  </si>
  <si>
    <t>GA8099</t>
  </si>
  <si>
    <t>GA8100</t>
  </si>
  <si>
    <t>GA8101</t>
  </si>
  <si>
    <t>GA8108</t>
  </si>
  <si>
    <t>GA8109</t>
  </si>
  <si>
    <t>Travessa DO CARMO</t>
  </si>
  <si>
    <t>GA8110</t>
  </si>
  <si>
    <t>GA8285</t>
  </si>
  <si>
    <t>GA8289</t>
  </si>
  <si>
    <t>GA8309</t>
  </si>
  <si>
    <t>GA8311</t>
  </si>
  <si>
    <t>Rua MUCIO TEXEIRA</t>
  </si>
  <si>
    <t>GA8312</t>
  </si>
  <si>
    <t>GA8317</t>
  </si>
  <si>
    <t>GA8318</t>
  </si>
  <si>
    <t>GA8319</t>
  </si>
  <si>
    <t>OK</t>
  </si>
  <si>
    <t>BAIXO</t>
  </si>
  <si>
    <t>ACIMA</t>
  </si>
  <si>
    <t>INFERE</t>
  </si>
  <si>
    <t>MOD_A_LOJA_Z1_003E</t>
  </si>
  <si>
    <t>Reprodução do Laudo anterior para o modelo atual</t>
  </si>
  <si>
    <t>Retirando os dados 47, 70 e 97</t>
  </si>
  <si>
    <t>ORDEM SAB</t>
  </si>
  <si>
    <t>Correlações</t>
  </si>
  <si>
    <t>VLOC = 25,5847 * ALOC ^ 0,8371 * RH ^ 0,2538</t>
  </si>
  <si>
    <t>Coeficiente de correlação</t>
  </si>
  <si>
    <t>Equação do Modelo</t>
  </si>
  <si>
    <t>Nível de Significância</t>
  </si>
  <si>
    <t>Estatística t</t>
  </si>
  <si>
    <t>Coeficientes</t>
  </si>
  <si>
    <t>Variável</t>
  </si>
  <si>
    <t>Resultados por variável</t>
  </si>
  <si>
    <t>Resultados Gerais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</si>
</sst>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R$&quot;\ * #,##0.00_-;\-&quot;R$&quot;\ * #,##0.00_-;_-&quot;R$&quot;\ * &quot;-&quot;??_-;_-@_-"/>
    <numFmt numFmtId="43" formatCode="_-* #,##0.00_-;\-* #,##0.00_-;_-* &quot;-&quot;??_-;_-@_-"/>
    <numFmt numFmtId="164" formatCode="0.000"/>
    <numFmt numFmtId="165" formatCode="_(&quot;R$&quot;* #,##0.00_);_(&quot;R$&quot;* \(#,##0.00\);_(&quot;R$&quot;* &quot;-&quot;??_);_(@_)"/>
    <numFmt numFmtId="166" formatCode="dd/mm/yy;@"/>
    <numFmt numFmtId="167" formatCode="0.0000"/>
    <numFmt numFmtId="168" formatCode="0.00000000"/>
    <numFmt numFmtId="169" formatCode="yyyy"/>
    <numFmt numFmtId="170" formatCode="0.0"/>
  </numFmts>
  <fonts count="18" x14ac:knownFonts="1">
    <font>
      <sz val="11"/>
      <color theme="1"/>
      <name val="Calibri"/>
      <family val="2"/>
      <scheme val="minor"/>
    </font>
    <font>
      <sz val="11"/>
      <color theme="1"/>
      <name val="Calibri"/>
      <family val="2"/>
      <scheme val="minor"/>
    </font>
    <font>
      <sz val="11"/>
      <color rgb="FFFF0000"/>
      <name val="Calibri"/>
      <family val="2"/>
      <scheme val="minor"/>
    </font>
    <font>
      <sz val="10"/>
      <name val="Calibri"/>
      <family val="2"/>
      <scheme val="minor"/>
    </font>
    <font>
      <sz val="11"/>
      <name val="Calibri"/>
      <family val="2"/>
      <scheme val="minor"/>
    </font>
    <font>
      <sz val="10"/>
      <name val="Calibri"/>
      <family val="2"/>
    </font>
    <font>
      <b/>
      <sz val="10"/>
      <name val="Calibri"/>
      <family val="2"/>
      <scheme val="minor"/>
    </font>
    <font>
      <b/>
      <sz val="11"/>
      <color theme="1"/>
      <name val="Calibri"/>
      <family val="2"/>
      <scheme val="minor"/>
    </font>
    <font>
      <b/>
      <sz val="8"/>
      <name val="Calibri"/>
      <family val="2"/>
    </font>
    <font>
      <u/>
      <sz val="11"/>
      <color theme="10"/>
      <name val="Calibri"/>
      <family val="2"/>
      <scheme val="minor"/>
    </font>
    <font>
      <sz val="11"/>
      <color theme="0"/>
      <name val="Calibri"/>
      <family val="2"/>
      <scheme val="minor"/>
    </font>
    <font>
      <b/>
      <sz val="11"/>
      <color theme="0"/>
      <name val="Calibri"/>
      <family val="2"/>
      <scheme val="minor"/>
    </font>
    <font>
      <b/>
      <sz val="8"/>
      <color theme="0"/>
      <name val="Calibri"/>
      <family val="2"/>
      <scheme val="minor"/>
    </font>
    <font>
      <sz val="8"/>
      <color theme="1"/>
      <name val="Calibri"/>
      <family val="2"/>
      <scheme val="minor"/>
    </font>
    <font>
      <sz val="8"/>
      <name val="Calibri"/>
      <family val="2"/>
      <scheme val="minor"/>
    </font>
    <font>
      <sz val="11"/>
      <color indexed="8"/>
      <name val="Calibri"/>
      <family val="2"/>
    </font>
    <font>
      <u/>
      <sz val="11"/>
      <color rgb="FFFF0000"/>
      <name val="Calibri"/>
      <family val="2"/>
      <scheme val="minor"/>
    </font>
    <font>
      <b/>
      <sz val="10"/>
      <color theme="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theme="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right/>
      <top style="thin">
        <color theme="1"/>
      </top>
      <bottom style="thin">
        <color indexed="64"/>
      </bottom>
      <diagonal/>
    </border>
    <border>
      <left/>
      <right/>
      <top/>
      <bottom style="thin">
        <color theme="1"/>
      </bottom>
      <diagonal/>
    </border>
    <border>
      <left/>
      <right/>
      <top style="thin">
        <color theme="1"/>
      </top>
      <bottom/>
      <diagonal/>
    </border>
  </borders>
  <cellStyleXfs count="7">
    <xf numFmtId="0" fontId="0" fillId="0" borderId="0"/>
    <xf numFmtId="165"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xf numFmtId="44" fontId="15" fillId="0" borderId="0" applyFont="0" applyFill="0" applyBorder="0" applyAlignment="0" applyProtection="0"/>
    <xf numFmtId="43" fontId="15" fillId="0" borderId="0" applyFont="0" applyFill="0" applyBorder="0" applyAlignment="0" applyProtection="0"/>
  </cellStyleXfs>
  <cellXfs count="140">
    <xf numFmtId="0" fontId="0" fillId="0" borderId="0" xfId="0"/>
    <xf numFmtId="0" fontId="4" fillId="0" borderId="0" xfId="0" applyFont="1"/>
    <xf numFmtId="0" fontId="3" fillId="0" borderId="0" xfId="0" applyFont="1"/>
    <xf numFmtId="0" fontId="6" fillId="0" borderId="0" xfId="0" applyFont="1" applyAlignment="1">
      <alignment horizontal="center" vertical="center" wrapText="1"/>
    </xf>
    <xf numFmtId="0" fontId="7" fillId="0" borderId="0" xfId="0" applyFont="1"/>
    <xf numFmtId="9" fontId="5" fillId="3" borderId="1" xfId="0" applyNumberFormat="1" applyFont="1" applyFill="1" applyBorder="1" applyAlignment="1">
      <alignment horizontal="center" vertical="center"/>
    </xf>
    <xf numFmtId="9" fontId="5" fillId="0" borderId="1" xfId="0" applyNumberFormat="1" applyFont="1" applyBorder="1" applyAlignment="1">
      <alignment horizontal="center" vertical="center"/>
    </xf>
    <xf numFmtId="0" fontId="4" fillId="0" borderId="0" xfId="0" applyFont="1" applyAlignment="1">
      <alignment horizontal="center"/>
    </xf>
    <xf numFmtId="2" fontId="4" fillId="0" borderId="0" xfId="0" applyNumberFormat="1" applyFont="1" applyAlignment="1">
      <alignment horizontal="center"/>
    </xf>
    <xf numFmtId="0" fontId="9" fillId="0" borderId="0" xfId="4" applyFill="1" applyAlignment="1">
      <alignment horizontal="left"/>
    </xf>
    <xf numFmtId="0" fontId="10" fillId="4" borderId="14" xfId="0" applyFont="1" applyFill="1" applyBorder="1"/>
    <xf numFmtId="0" fontId="10" fillId="4" borderId="15" xfId="0" applyFont="1" applyFill="1" applyBorder="1"/>
    <xf numFmtId="0" fontId="10" fillId="4" borderId="16" xfId="0" applyFont="1" applyFill="1" applyBorder="1"/>
    <xf numFmtId="0" fontId="7" fillId="5" borderId="14" xfId="0" applyFont="1" applyFill="1" applyBorder="1"/>
    <xf numFmtId="0" fontId="0" fillId="5" borderId="15" xfId="0" applyFill="1" applyBorder="1"/>
    <xf numFmtId="0" fontId="7" fillId="5" borderId="15" xfId="0" applyFont="1" applyFill="1" applyBorder="1"/>
    <xf numFmtId="0" fontId="7" fillId="5" borderId="16" xfId="0" applyFont="1" applyFill="1" applyBorder="1"/>
    <xf numFmtId="43" fontId="7" fillId="2" borderId="13" xfId="2" applyFont="1" applyFill="1" applyBorder="1" applyAlignment="1">
      <alignment horizontal="center"/>
    </xf>
    <xf numFmtId="43" fontId="7" fillId="5" borderId="13" xfId="2" applyFont="1" applyFill="1" applyBorder="1" applyAlignment="1">
      <alignment horizontal="center"/>
    </xf>
    <xf numFmtId="0" fontId="11" fillId="4" borderId="13" xfId="0" applyFont="1" applyFill="1" applyBorder="1" applyAlignment="1">
      <alignment horizontal="left"/>
    </xf>
    <xf numFmtId="0" fontId="12" fillId="4" borderId="13" xfId="0" applyFont="1" applyFill="1" applyBorder="1" applyAlignment="1">
      <alignment horizontal="left"/>
    </xf>
    <xf numFmtId="0" fontId="13" fillId="0" borderId="0" xfId="0" applyFont="1"/>
    <xf numFmtId="0" fontId="14" fillId="0" borderId="25" xfId="0" applyFont="1" applyBorder="1" applyAlignment="1">
      <alignment horizontal="center"/>
    </xf>
    <xf numFmtId="0" fontId="14" fillId="0" borderId="25" xfId="0" applyFont="1" applyBorder="1" applyAlignment="1">
      <alignment horizontal="left"/>
    </xf>
    <xf numFmtId="2" fontId="14" fillId="0" borderId="25" xfId="0" applyNumberFormat="1" applyFont="1" applyBorder="1" applyAlignment="1">
      <alignment horizontal="center"/>
    </xf>
    <xf numFmtId="43" fontId="14" fillId="0" borderId="25" xfId="2" applyFont="1" applyFill="1" applyBorder="1" applyAlignment="1">
      <alignment horizontal="center"/>
    </xf>
    <xf numFmtId="0" fontId="14" fillId="0" borderId="26" xfId="0" applyFont="1" applyBorder="1" applyAlignment="1">
      <alignment horizontal="center"/>
    </xf>
    <xf numFmtId="0" fontId="14" fillId="0" borderId="26" xfId="0" applyFont="1" applyBorder="1" applyAlignment="1">
      <alignment horizontal="left"/>
    </xf>
    <xf numFmtId="2" fontId="14" fillId="0" borderId="26" xfId="0" applyNumberFormat="1" applyFont="1" applyBorder="1" applyAlignment="1">
      <alignment horizontal="center"/>
    </xf>
    <xf numFmtId="43" fontId="14" fillId="0" borderId="26" xfId="2" applyFont="1" applyFill="1" applyBorder="1" applyAlignment="1">
      <alignment horizontal="center"/>
    </xf>
    <xf numFmtId="0" fontId="14" fillId="0" borderId="0" xfId="0" applyFont="1"/>
    <xf numFmtId="4" fontId="0" fillId="0" borderId="0" xfId="0" applyNumberFormat="1"/>
    <xf numFmtId="0" fontId="7" fillId="5" borderId="22" xfId="0" applyFont="1" applyFill="1" applyBorder="1"/>
    <xf numFmtId="43" fontId="0" fillId="0" borderId="23" xfId="0" applyNumberFormat="1" applyBorder="1"/>
    <xf numFmtId="43" fontId="0" fillId="0" borderId="24" xfId="0" applyNumberFormat="1" applyBorder="1"/>
    <xf numFmtId="0" fontId="4" fillId="7" borderId="0" xfId="0" applyFont="1" applyFill="1"/>
    <xf numFmtId="2" fontId="4" fillId="7" borderId="0" xfId="0" applyNumberFormat="1" applyFont="1" applyFill="1" applyAlignment="1">
      <alignment horizontal="center"/>
    </xf>
    <xf numFmtId="0" fontId="0" fillId="0" borderId="0" xfId="0" applyAlignment="1">
      <alignment horizontal="center"/>
    </xf>
    <xf numFmtId="49" fontId="0" fillId="0" borderId="0" xfId="0" applyNumberFormat="1"/>
    <xf numFmtId="0" fontId="2" fillId="0" borderId="0" xfId="0" applyFont="1"/>
    <xf numFmtId="169" fontId="4" fillId="0" borderId="0" xfId="0" applyNumberFormat="1" applyFont="1"/>
    <xf numFmtId="2" fontId="0" fillId="0" borderId="0" xfId="0" applyNumberFormat="1" applyAlignment="1">
      <alignment horizontal="center"/>
    </xf>
    <xf numFmtId="43" fontId="4" fillId="0" borderId="0" xfId="2" applyFont="1" applyFill="1" applyBorder="1" applyAlignment="1">
      <alignment horizontal="center"/>
    </xf>
    <xf numFmtId="43" fontId="4" fillId="7" borderId="0" xfId="2" applyFont="1" applyFill="1" applyBorder="1" applyAlignment="1">
      <alignment horizontal="center"/>
    </xf>
    <xf numFmtId="43" fontId="2" fillId="7" borderId="0" xfId="2" applyFont="1" applyFill="1" applyBorder="1"/>
    <xf numFmtId="43" fontId="4" fillId="2" borderId="0" xfId="2" applyFont="1" applyFill="1" applyBorder="1"/>
    <xf numFmtId="2" fontId="0" fillId="7" borderId="0" xfId="0" applyNumberFormat="1" applyFill="1" applyAlignment="1">
      <alignment horizontal="center"/>
    </xf>
    <xf numFmtId="0" fontId="2" fillId="0" borderId="0" xfId="0" applyFont="1" applyAlignment="1">
      <alignment horizontal="center"/>
    </xf>
    <xf numFmtId="0" fontId="2" fillId="0" borderId="0" xfId="0" applyFont="1" applyAlignment="1">
      <alignment horizontal="left"/>
    </xf>
    <xf numFmtId="2" fontId="2" fillId="0" borderId="0" xfId="0" applyNumberFormat="1" applyFont="1" applyAlignment="1">
      <alignment horizontal="center"/>
    </xf>
    <xf numFmtId="43" fontId="2" fillId="0" borderId="0" xfId="2" applyFont="1" applyFill="1" applyBorder="1" applyAlignment="1">
      <alignment horizontal="center"/>
    </xf>
    <xf numFmtId="43" fontId="2" fillId="7" borderId="0" xfId="2" applyFont="1" applyFill="1" applyBorder="1" applyAlignment="1">
      <alignment horizontal="center"/>
    </xf>
    <xf numFmtId="43" fontId="2" fillId="2" borderId="0" xfId="2" applyFont="1" applyFill="1" applyBorder="1"/>
    <xf numFmtId="0" fontId="2" fillId="0" borderId="0" xfId="0" quotePrefix="1" applyFont="1"/>
    <xf numFmtId="166" fontId="2" fillId="0" borderId="0" xfId="0" applyNumberFormat="1" applyFont="1" applyAlignment="1">
      <alignment horizontal="center"/>
    </xf>
    <xf numFmtId="0" fontId="2" fillId="0" borderId="0" xfId="0" quotePrefix="1" applyFont="1" applyAlignment="1">
      <alignment horizontal="center"/>
    </xf>
    <xf numFmtId="164" fontId="2" fillId="0" borderId="0" xfId="0" applyNumberFormat="1" applyFont="1" applyAlignment="1">
      <alignment horizontal="center"/>
    </xf>
    <xf numFmtId="170" fontId="2" fillId="0" borderId="0" xfId="0" applyNumberFormat="1" applyFont="1" applyAlignment="1">
      <alignment horizontal="center"/>
    </xf>
    <xf numFmtId="44" fontId="2" fillId="0" borderId="0" xfId="0" applyNumberFormat="1" applyFont="1" applyAlignment="1">
      <alignment horizontal="center"/>
    </xf>
    <xf numFmtId="168" fontId="2" fillId="0" borderId="0" xfId="0" applyNumberFormat="1" applyFont="1" applyAlignment="1">
      <alignment horizontal="center"/>
    </xf>
    <xf numFmtId="0" fontId="16" fillId="0" borderId="0" xfId="4" applyFont="1" applyFill="1" applyAlignment="1">
      <alignment horizontal="left"/>
    </xf>
    <xf numFmtId="49" fontId="2" fillId="0" borderId="0" xfId="0" applyNumberFormat="1" applyFont="1" applyAlignment="1">
      <alignment horizontal="center"/>
    </xf>
    <xf numFmtId="44" fontId="2" fillId="0" borderId="0" xfId="5" applyFont="1" applyFill="1"/>
    <xf numFmtId="44" fontId="2" fillId="0" borderId="0" xfId="0" applyNumberFormat="1" applyFont="1"/>
    <xf numFmtId="43" fontId="2" fillId="0" borderId="0" xfId="2" applyFont="1" applyFill="1" applyBorder="1"/>
    <xf numFmtId="164" fontId="2" fillId="0" borderId="0" xfId="0" quotePrefix="1" applyNumberFormat="1" applyFont="1" applyAlignment="1">
      <alignment horizontal="center"/>
    </xf>
    <xf numFmtId="0" fontId="16" fillId="0" borderId="0" xfId="0" quotePrefix="1" applyFont="1"/>
    <xf numFmtId="43" fontId="12" fillId="4" borderId="13" xfId="0" applyNumberFormat="1" applyFont="1" applyFill="1" applyBorder="1" applyAlignment="1">
      <alignment horizontal="left"/>
    </xf>
    <xf numFmtId="4" fontId="0" fillId="0" borderId="1" xfId="0" applyNumberFormat="1" applyBorder="1" applyAlignment="1">
      <alignment horizontal="left" indent="2"/>
    </xf>
    <xf numFmtId="0" fontId="0" fillId="0" borderId="1" xfId="0" applyBorder="1"/>
    <xf numFmtId="43" fontId="0" fillId="0" borderId="1" xfId="2" applyFont="1" applyFill="1" applyBorder="1"/>
    <xf numFmtId="43" fontId="0" fillId="0" borderId="0" xfId="2" applyFont="1" applyFill="1" applyBorder="1"/>
    <xf numFmtId="9" fontId="0" fillId="0" borderId="0" xfId="3" applyFont="1" applyFill="1" applyBorder="1"/>
    <xf numFmtId="43" fontId="0" fillId="0" borderId="0" xfId="2" applyFont="1" applyFill="1" applyBorder="1" applyAlignment="1">
      <alignment wrapText="1"/>
    </xf>
    <xf numFmtId="43" fontId="10" fillId="0" borderId="0" xfId="2" applyFont="1" applyFill="1" applyBorder="1"/>
    <xf numFmtId="0" fontId="10" fillId="0" borderId="0" xfId="0" applyFont="1"/>
    <xf numFmtId="4" fontId="0" fillId="0" borderId="0" xfId="0" applyNumberFormat="1" applyAlignment="1">
      <alignment horizontal="left" indent="2"/>
    </xf>
    <xf numFmtId="4" fontId="0" fillId="0" borderId="0" xfId="0" applyNumberFormat="1" applyAlignment="1">
      <alignment horizontal="center"/>
    </xf>
    <xf numFmtId="43" fontId="0" fillId="0" borderId="0" xfId="2" applyFont="1" applyFill="1" applyBorder="1" applyAlignment="1">
      <alignment horizontal="center"/>
    </xf>
    <xf numFmtId="43" fontId="0" fillId="0" borderId="0" xfId="0" applyNumberFormat="1"/>
    <xf numFmtId="0" fontId="7" fillId="0" borderId="0" xfId="0" applyFont="1" applyAlignment="1">
      <alignment horizontal="center"/>
    </xf>
    <xf numFmtId="0" fontId="0" fillId="0" borderId="17" xfId="0" applyBorder="1"/>
    <xf numFmtId="4" fontId="2" fillId="0" borderId="18" xfId="0" applyNumberFormat="1" applyFont="1" applyBorder="1" applyAlignment="1">
      <alignment horizontal="center"/>
    </xf>
    <xf numFmtId="43" fontId="0" fillId="0" borderId="1" xfId="2" applyFont="1" applyFill="1" applyBorder="1" applyAlignment="1">
      <alignment horizontal="center"/>
    </xf>
    <xf numFmtId="9" fontId="0" fillId="0" borderId="18" xfId="3" applyFont="1" applyFill="1" applyBorder="1"/>
    <xf numFmtId="4" fontId="7" fillId="0" borderId="1" xfId="0" applyNumberFormat="1" applyFont="1" applyBorder="1" applyAlignment="1">
      <alignment horizontal="right"/>
    </xf>
    <xf numFmtId="43" fontId="7" fillId="0" borderId="19" xfId="2" applyFont="1" applyFill="1" applyBorder="1" applyAlignment="1">
      <alignment horizontal="right"/>
    </xf>
    <xf numFmtId="43" fontId="7" fillId="0" borderId="17" xfId="2" applyFont="1" applyFill="1" applyBorder="1" applyAlignment="1">
      <alignment horizontal="center"/>
    </xf>
    <xf numFmtId="43" fontId="7" fillId="0" borderId="30" xfId="2" applyFont="1" applyFill="1" applyBorder="1" applyAlignment="1">
      <alignment horizontal="right"/>
    </xf>
    <xf numFmtId="0" fontId="7" fillId="0" borderId="27" xfId="0" applyFont="1" applyBorder="1"/>
    <xf numFmtId="0" fontId="7" fillId="0" borderId="28" xfId="0" applyFont="1" applyBorder="1"/>
    <xf numFmtId="0" fontId="7" fillId="0" borderId="29" xfId="0" applyFont="1" applyBorder="1"/>
    <xf numFmtId="0" fontId="0" fillId="6" borderId="19" xfId="0" applyFill="1" applyBorder="1"/>
    <xf numFmtId="4" fontId="0" fillId="6" borderId="20" xfId="0" applyNumberFormat="1" applyFill="1" applyBorder="1" applyAlignment="1">
      <alignment horizontal="left" indent="2"/>
    </xf>
    <xf numFmtId="0" fontId="0" fillId="6" borderId="20" xfId="0" applyFill="1" applyBorder="1"/>
    <xf numFmtId="4" fontId="2" fillId="6" borderId="21" xfId="0" applyNumberFormat="1" applyFont="1" applyFill="1" applyBorder="1" applyAlignment="1">
      <alignment horizontal="center"/>
    </xf>
    <xf numFmtId="43" fontId="7" fillId="6" borderId="19" xfId="2" applyFont="1" applyFill="1" applyBorder="1" applyAlignment="1">
      <alignment horizontal="center"/>
    </xf>
    <xf numFmtId="43" fontId="0" fillId="6" borderId="20" xfId="2" applyFont="1" applyFill="1" applyBorder="1" applyAlignment="1">
      <alignment horizontal="center"/>
    </xf>
    <xf numFmtId="43" fontId="0" fillId="6" borderId="20" xfId="2" applyFont="1" applyFill="1" applyBorder="1"/>
    <xf numFmtId="9" fontId="0" fillId="6" borderId="21" xfId="3" applyFont="1" applyFill="1" applyBorder="1"/>
    <xf numFmtId="0" fontId="0" fillId="8" borderId="0" xfId="0" applyFill="1"/>
    <xf numFmtId="0" fontId="8" fillId="2" borderId="10" xfId="0" applyFont="1" applyFill="1" applyBorder="1" applyAlignment="1">
      <alignment horizontal="center" vertical="center" wrapText="1"/>
    </xf>
    <xf numFmtId="0" fontId="0" fillId="0" borderId="0" xfId="0" applyAlignment="1">
      <alignment vertical="center" wrapText="1"/>
    </xf>
    <xf numFmtId="0" fontId="5" fillId="0" borderId="1" xfId="0" applyFont="1" applyBorder="1" applyAlignment="1">
      <alignment horizontal="center" vertical="center"/>
    </xf>
    <xf numFmtId="0" fontId="7" fillId="0" borderId="32" xfId="0" applyFont="1" applyBorder="1" applyAlignment="1">
      <alignment horizontal="center" wrapText="1"/>
    </xf>
    <xf numFmtId="0" fontId="7" fillId="0" borderId="32" xfId="0" applyFont="1" applyBorder="1" applyAlignment="1">
      <alignment horizontal="center"/>
    </xf>
    <xf numFmtId="0" fontId="13" fillId="4" borderId="0" xfId="0" applyFont="1" applyFill="1"/>
    <xf numFmtId="0" fontId="0" fillId="0" borderId="31" xfId="0" applyBorder="1" applyAlignment="1">
      <alignment horizontal="center"/>
    </xf>
    <xf numFmtId="0" fontId="0" fillId="0" borderId="31" xfId="0" applyBorder="1"/>
    <xf numFmtId="0" fontId="7" fillId="2" borderId="32" xfId="0" applyFont="1" applyFill="1" applyBorder="1"/>
    <xf numFmtId="0" fontId="0" fillId="0" borderId="33" xfId="0" applyBorder="1"/>
    <xf numFmtId="0" fontId="0" fillId="0" borderId="33" xfId="0" applyBorder="1" applyAlignment="1">
      <alignment horizontal="right"/>
    </xf>
    <xf numFmtId="167" fontId="0" fillId="0" borderId="0" xfId="0" applyNumberFormat="1" applyAlignment="1">
      <alignment vertical="center" wrapText="1"/>
    </xf>
    <xf numFmtId="0" fontId="0" fillId="0" borderId="0" xfId="0" applyAlignment="1">
      <alignment horizontal="right"/>
    </xf>
    <xf numFmtId="0" fontId="0" fillId="0" borderId="34" xfId="0" applyBorder="1"/>
    <xf numFmtId="0" fontId="7" fillId="2" borderId="34" xfId="0" applyFont="1" applyFill="1" applyBorder="1"/>
    <xf numFmtId="0" fontId="11" fillId="4" borderId="0" xfId="0" applyFont="1" applyFill="1" applyAlignment="1">
      <alignment horizontal="left"/>
    </xf>
    <xf numFmtId="0" fontId="11" fillId="4" borderId="0" xfId="0" applyFont="1" applyFill="1" applyAlignment="1">
      <alignment horizontal="center"/>
    </xf>
    <xf numFmtId="169" fontId="11" fillId="4" borderId="0" xfId="0" applyNumberFormat="1" applyFont="1" applyFill="1" applyAlignment="1">
      <alignment horizontal="left"/>
    </xf>
    <xf numFmtId="0" fontId="11" fillId="4" borderId="0" xfId="0" applyFont="1" applyFill="1"/>
    <xf numFmtId="0" fontId="4" fillId="5" borderId="0" xfId="0" applyFont="1" applyFill="1" applyAlignment="1">
      <alignment horizontal="center"/>
    </xf>
    <xf numFmtId="0" fontId="4" fillId="5" borderId="0" xfId="0" applyFont="1" applyFill="1" applyAlignment="1">
      <alignment horizontal="left"/>
    </xf>
    <xf numFmtId="14" fontId="4" fillId="5" borderId="0" xfId="0" applyNumberFormat="1" applyFont="1" applyFill="1" applyAlignment="1">
      <alignment horizontal="center"/>
    </xf>
    <xf numFmtId="0" fontId="4" fillId="5" borderId="0" xfId="0" applyFont="1" applyFill="1"/>
    <xf numFmtId="2" fontId="4" fillId="5" borderId="0" xfId="0" applyNumberFormat="1" applyFont="1" applyFill="1" applyAlignment="1">
      <alignment horizontal="center"/>
    </xf>
    <xf numFmtId="43" fontId="4" fillId="5" borderId="0" xfId="2" applyFont="1" applyFill="1" applyBorder="1" applyAlignment="1">
      <alignment horizontal="center"/>
    </xf>
    <xf numFmtId="0" fontId="17" fillId="4" borderId="0" xfId="0" applyFont="1" applyFill="1" applyAlignment="1">
      <alignment horizontal="center" vertical="center" wrapText="1"/>
    </xf>
    <xf numFmtId="0" fontId="4" fillId="7" borderId="0" xfId="0" applyFont="1" applyFill="1" applyAlignment="1">
      <alignment horizontal="center"/>
    </xf>
    <xf numFmtId="0" fontId="0" fillId="7" borderId="0" xfId="0" applyFill="1" applyAlignment="1">
      <alignment horizontal="center"/>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cellXfs>
  <cellStyles count="7">
    <cellStyle name="Hiperlink" xfId="4" builtinId="8"/>
    <cellStyle name="Moeda 2 2 2 2 2 2 2" xfId="1" xr:uid="{00000000-0005-0000-0000-000001000000}"/>
    <cellStyle name="Moeda 3" xfId="5" xr:uid="{00000000-0005-0000-0000-000002000000}"/>
    <cellStyle name="Normal" xfId="0" builtinId="0"/>
    <cellStyle name="Porcentagem" xfId="3" builtinId="5"/>
    <cellStyle name="Vírgula" xfId="2" builtinId="3"/>
    <cellStyle name="Vírgula 3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5" Type="http://schemas.openxmlformats.org/officeDocument/2006/relationships/image" Target="../media/image10.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5</xdr:col>
      <xdr:colOff>0</xdr:colOff>
      <xdr:row>30</xdr:row>
      <xdr:rowOff>0</xdr:rowOff>
    </xdr:from>
    <xdr:ext cx="65" cy="172227"/>
    <xdr:sp macro="" textlink="">
      <xdr:nvSpPr>
        <xdr:cNvPr id="2" name="CaixaDeTexto 1">
          <a:extLst>
            <a:ext uri="{FF2B5EF4-FFF2-40B4-BE49-F238E27FC236}">
              <a16:creationId xmlns:a16="http://schemas.microsoft.com/office/drawing/2014/main" id="{00000000-0008-0000-0100-000002000000}"/>
            </a:ext>
          </a:extLst>
        </xdr:cNvPr>
        <xdr:cNvSpPr txBox="1"/>
      </xdr:nvSpPr>
      <xdr:spPr>
        <a:xfrm>
          <a:off x="17214132" y="360521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91</xdr:row>
      <xdr:rowOff>0</xdr:rowOff>
    </xdr:from>
    <xdr:ext cx="65" cy="172227"/>
    <xdr:sp macro="" textlink="">
      <xdr:nvSpPr>
        <xdr:cNvPr id="3" name="CaixaDeTexto 2">
          <a:extLst>
            <a:ext uri="{FF2B5EF4-FFF2-40B4-BE49-F238E27FC236}">
              <a16:creationId xmlns:a16="http://schemas.microsoft.com/office/drawing/2014/main" id="{00000000-0008-0000-0100-000003000000}"/>
            </a:ext>
          </a:extLst>
        </xdr:cNvPr>
        <xdr:cNvSpPr txBox="1"/>
      </xdr:nvSpPr>
      <xdr:spPr>
        <a:xfrm>
          <a:off x="17214132" y="39290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4" name="CaixaDeTexto 3">
          <a:extLst>
            <a:ext uri="{FF2B5EF4-FFF2-40B4-BE49-F238E27FC236}">
              <a16:creationId xmlns:a16="http://schemas.microsoft.com/office/drawing/2014/main" id="{00000000-0008-0000-0100-000004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5" name="CaixaDeTexto 4">
          <a:extLst>
            <a:ext uri="{FF2B5EF4-FFF2-40B4-BE49-F238E27FC236}">
              <a16:creationId xmlns:a16="http://schemas.microsoft.com/office/drawing/2014/main" id="{00000000-0008-0000-0100-000005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6" name="CaixaDeTexto 5">
          <a:extLst>
            <a:ext uri="{FF2B5EF4-FFF2-40B4-BE49-F238E27FC236}">
              <a16:creationId xmlns:a16="http://schemas.microsoft.com/office/drawing/2014/main" id="{00000000-0008-0000-0100-000006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7" name="CaixaDeTexto 6">
          <a:extLst>
            <a:ext uri="{FF2B5EF4-FFF2-40B4-BE49-F238E27FC236}">
              <a16:creationId xmlns:a16="http://schemas.microsoft.com/office/drawing/2014/main" id="{00000000-0008-0000-0100-000007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8" name="CaixaDeTexto 7">
          <a:extLst>
            <a:ext uri="{FF2B5EF4-FFF2-40B4-BE49-F238E27FC236}">
              <a16:creationId xmlns:a16="http://schemas.microsoft.com/office/drawing/2014/main" id="{00000000-0008-0000-0100-000008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9" name="CaixaDeTexto 8">
          <a:extLst>
            <a:ext uri="{FF2B5EF4-FFF2-40B4-BE49-F238E27FC236}">
              <a16:creationId xmlns:a16="http://schemas.microsoft.com/office/drawing/2014/main" id="{00000000-0008-0000-0100-000009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0" name="CaixaDeTexto 9">
          <a:extLst>
            <a:ext uri="{FF2B5EF4-FFF2-40B4-BE49-F238E27FC236}">
              <a16:creationId xmlns:a16="http://schemas.microsoft.com/office/drawing/2014/main" id="{00000000-0008-0000-0100-00000A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1" name="CaixaDeTexto 10">
          <a:extLst>
            <a:ext uri="{FF2B5EF4-FFF2-40B4-BE49-F238E27FC236}">
              <a16:creationId xmlns:a16="http://schemas.microsoft.com/office/drawing/2014/main" id="{00000000-0008-0000-0100-00000B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2" name="CaixaDeTexto 11">
          <a:extLst>
            <a:ext uri="{FF2B5EF4-FFF2-40B4-BE49-F238E27FC236}">
              <a16:creationId xmlns:a16="http://schemas.microsoft.com/office/drawing/2014/main" id="{00000000-0008-0000-0100-00000C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3" name="CaixaDeTexto 12">
          <a:extLst>
            <a:ext uri="{FF2B5EF4-FFF2-40B4-BE49-F238E27FC236}">
              <a16:creationId xmlns:a16="http://schemas.microsoft.com/office/drawing/2014/main" id="{00000000-0008-0000-0100-00000D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 name="CaixaDeTexto 13">
          <a:extLst>
            <a:ext uri="{FF2B5EF4-FFF2-40B4-BE49-F238E27FC236}">
              <a16:creationId xmlns:a16="http://schemas.microsoft.com/office/drawing/2014/main" id="{00000000-0008-0000-0100-00000E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5" name="CaixaDeTexto 14">
          <a:extLst>
            <a:ext uri="{FF2B5EF4-FFF2-40B4-BE49-F238E27FC236}">
              <a16:creationId xmlns:a16="http://schemas.microsoft.com/office/drawing/2014/main" id="{00000000-0008-0000-0100-00000F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6" name="CaixaDeTexto 15">
          <a:extLst>
            <a:ext uri="{FF2B5EF4-FFF2-40B4-BE49-F238E27FC236}">
              <a16:creationId xmlns:a16="http://schemas.microsoft.com/office/drawing/2014/main" id="{00000000-0008-0000-0100-000010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7" name="CaixaDeTexto 16">
          <a:extLst>
            <a:ext uri="{FF2B5EF4-FFF2-40B4-BE49-F238E27FC236}">
              <a16:creationId xmlns:a16="http://schemas.microsoft.com/office/drawing/2014/main" id="{00000000-0008-0000-0100-000011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8" name="CaixaDeTexto 17">
          <a:extLst>
            <a:ext uri="{FF2B5EF4-FFF2-40B4-BE49-F238E27FC236}">
              <a16:creationId xmlns:a16="http://schemas.microsoft.com/office/drawing/2014/main" id="{00000000-0008-0000-0100-000012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9" name="CaixaDeTexto 18">
          <a:extLst>
            <a:ext uri="{FF2B5EF4-FFF2-40B4-BE49-F238E27FC236}">
              <a16:creationId xmlns:a16="http://schemas.microsoft.com/office/drawing/2014/main" id="{00000000-0008-0000-0100-000013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20" name="CaixaDeTexto 19">
          <a:extLst>
            <a:ext uri="{FF2B5EF4-FFF2-40B4-BE49-F238E27FC236}">
              <a16:creationId xmlns:a16="http://schemas.microsoft.com/office/drawing/2014/main" id="{00000000-0008-0000-0100-000014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21" name="CaixaDeTexto 20">
          <a:extLst>
            <a:ext uri="{FF2B5EF4-FFF2-40B4-BE49-F238E27FC236}">
              <a16:creationId xmlns:a16="http://schemas.microsoft.com/office/drawing/2014/main" id="{00000000-0008-0000-0100-000015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22" name="CaixaDeTexto 21">
          <a:extLst>
            <a:ext uri="{FF2B5EF4-FFF2-40B4-BE49-F238E27FC236}">
              <a16:creationId xmlns:a16="http://schemas.microsoft.com/office/drawing/2014/main" id="{00000000-0008-0000-0100-000016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23" name="CaixaDeTexto 22">
          <a:extLst>
            <a:ext uri="{FF2B5EF4-FFF2-40B4-BE49-F238E27FC236}">
              <a16:creationId xmlns:a16="http://schemas.microsoft.com/office/drawing/2014/main" id="{00000000-0008-0000-0100-000017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24" name="CaixaDeTexto 23">
          <a:extLst>
            <a:ext uri="{FF2B5EF4-FFF2-40B4-BE49-F238E27FC236}">
              <a16:creationId xmlns:a16="http://schemas.microsoft.com/office/drawing/2014/main" id="{00000000-0008-0000-0100-000018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25" name="CaixaDeTexto 24">
          <a:extLst>
            <a:ext uri="{FF2B5EF4-FFF2-40B4-BE49-F238E27FC236}">
              <a16:creationId xmlns:a16="http://schemas.microsoft.com/office/drawing/2014/main" id="{00000000-0008-0000-0100-000019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26" name="CaixaDeTexto 25">
          <a:extLst>
            <a:ext uri="{FF2B5EF4-FFF2-40B4-BE49-F238E27FC236}">
              <a16:creationId xmlns:a16="http://schemas.microsoft.com/office/drawing/2014/main" id="{00000000-0008-0000-0100-00001A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27" name="CaixaDeTexto 26">
          <a:extLst>
            <a:ext uri="{FF2B5EF4-FFF2-40B4-BE49-F238E27FC236}">
              <a16:creationId xmlns:a16="http://schemas.microsoft.com/office/drawing/2014/main" id="{00000000-0008-0000-0100-00001B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28" name="CaixaDeTexto 27">
          <a:extLst>
            <a:ext uri="{FF2B5EF4-FFF2-40B4-BE49-F238E27FC236}">
              <a16:creationId xmlns:a16="http://schemas.microsoft.com/office/drawing/2014/main" id="{00000000-0008-0000-0100-00001C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29" name="CaixaDeTexto 28">
          <a:extLst>
            <a:ext uri="{FF2B5EF4-FFF2-40B4-BE49-F238E27FC236}">
              <a16:creationId xmlns:a16="http://schemas.microsoft.com/office/drawing/2014/main" id="{00000000-0008-0000-0100-00001D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30" name="CaixaDeTexto 29">
          <a:extLst>
            <a:ext uri="{FF2B5EF4-FFF2-40B4-BE49-F238E27FC236}">
              <a16:creationId xmlns:a16="http://schemas.microsoft.com/office/drawing/2014/main" id="{00000000-0008-0000-0100-00001E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31" name="CaixaDeTexto 30">
          <a:extLst>
            <a:ext uri="{FF2B5EF4-FFF2-40B4-BE49-F238E27FC236}">
              <a16:creationId xmlns:a16="http://schemas.microsoft.com/office/drawing/2014/main" id="{00000000-0008-0000-0100-00001F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32" name="CaixaDeTexto 31">
          <a:extLst>
            <a:ext uri="{FF2B5EF4-FFF2-40B4-BE49-F238E27FC236}">
              <a16:creationId xmlns:a16="http://schemas.microsoft.com/office/drawing/2014/main" id="{00000000-0008-0000-0100-000020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33" name="CaixaDeTexto 32">
          <a:extLst>
            <a:ext uri="{FF2B5EF4-FFF2-40B4-BE49-F238E27FC236}">
              <a16:creationId xmlns:a16="http://schemas.microsoft.com/office/drawing/2014/main" id="{00000000-0008-0000-0100-000021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34" name="CaixaDeTexto 33">
          <a:extLst>
            <a:ext uri="{FF2B5EF4-FFF2-40B4-BE49-F238E27FC236}">
              <a16:creationId xmlns:a16="http://schemas.microsoft.com/office/drawing/2014/main" id="{00000000-0008-0000-0100-000022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35" name="CaixaDeTexto 34">
          <a:extLst>
            <a:ext uri="{FF2B5EF4-FFF2-40B4-BE49-F238E27FC236}">
              <a16:creationId xmlns:a16="http://schemas.microsoft.com/office/drawing/2014/main" id="{00000000-0008-0000-0100-000023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36" name="CaixaDeTexto 35">
          <a:extLst>
            <a:ext uri="{FF2B5EF4-FFF2-40B4-BE49-F238E27FC236}">
              <a16:creationId xmlns:a16="http://schemas.microsoft.com/office/drawing/2014/main" id="{00000000-0008-0000-0100-000024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37" name="CaixaDeTexto 36">
          <a:extLst>
            <a:ext uri="{FF2B5EF4-FFF2-40B4-BE49-F238E27FC236}">
              <a16:creationId xmlns:a16="http://schemas.microsoft.com/office/drawing/2014/main" id="{00000000-0008-0000-0100-000025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38" name="CaixaDeTexto 37">
          <a:extLst>
            <a:ext uri="{FF2B5EF4-FFF2-40B4-BE49-F238E27FC236}">
              <a16:creationId xmlns:a16="http://schemas.microsoft.com/office/drawing/2014/main" id="{00000000-0008-0000-0100-000026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39" name="CaixaDeTexto 38">
          <a:extLst>
            <a:ext uri="{FF2B5EF4-FFF2-40B4-BE49-F238E27FC236}">
              <a16:creationId xmlns:a16="http://schemas.microsoft.com/office/drawing/2014/main" id="{00000000-0008-0000-0100-000027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40" name="CaixaDeTexto 39">
          <a:extLst>
            <a:ext uri="{FF2B5EF4-FFF2-40B4-BE49-F238E27FC236}">
              <a16:creationId xmlns:a16="http://schemas.microsoft.com/office/drawing/2014/main" id="{00000000-0008-0000-0100-000028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41" name="CaixaDeTexto 40">
          <a:extLst>
            <a:ext uri="{FF2B5EF4-FFF2-40B4-BE49-F238E27FC236}">
              <a16:creationId xmlns:a16="http://schemas.microsoft.com/office/drawing/2014/main" id="{00000000-0008-0000-0100-000029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42" name="CaixaDeTexto 41">
          <a:extLst>
            <a:ext uri="{FF2B5EF4-FFF2-40B4-BE49-F238E27FC236}">
              <a16:creationId xmlns:a16="http://schemas.microsoft.com/office/drawing/2014/main" id="{00000000-0008-0000-0100-00002A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43" name="CaixaDeTexto 42">
          <a:extLst>
            <a:ext uri="{FF2B5EF4-FFF2-40B4-BE49-F238E27FC236}">
              <a16:creationId xmlns:a16="http://schemas.microsoft.com/office/drawing/2014/main" id="{00000000-0008-0000-0100-00002B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44" name="CaixaDeTexto 43">
          <a:extLst>
            <a:ext uri="{FF2B5EF4-FFF2-40B4-BE49-F238E27FC236}">
              <a16:creationId xmlns:a16="http://schemas.microsoft.com/office/drawing/2014/main" id="{00000000-0008-0000-0100-00002C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45" name="CaixaDeTexto 44">
          <a:extLst>
            <a:ext uri="{FF2B5EF4-FFF2-40B4-BE49-F238E27FC236}">
              <a16:creationId xmlns:a16="http://schemas.microsoft.com/office/drawing/2014/main" id="{00000000-0008-0000-0100-00002D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46" name="CaixaDeTexto 45">
          <a:extLst>
            <a:ext uri="{FF2B5EF4-FFF2-40B4-BE49-F238E27FC236}">
              <a16:creationId xmlns:a16="http://schemas.microsoft.com/office/drawing/2014/main" id="{00000000-0008-0000-0100-00002E000000}"/>
            </a:ext>
          </a:extLst>
        </xdr:cNvPr>
        <xdr:cNvSpPr txBox="1"/>
      </xdr:nvSpPr>
      <xdr:spPr>
        <a:xfrm>
          <a:off x="17214132" y="56064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47" name="CaixaDeTexto 46">
          <a:extLst>
            <a:ext uri="{FF2B5EF4-FFF2-40B4-BE49-F238E27FC236}">
              <a16:creationId xmlns:a16="http://schemas.microsoft.com/office/drawing/2014/main" id="{00000000-0008-0000-0100-00002F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48" name="CaixaDeTexto 47">
          <a:extLst>
            <a:ext uri="{FF2B5EF4-FFF2-40B4-BE49-F238E27FC236}">
              <a16:creationId xmlns:a16="http://schemas.microsoft.com/office/drawing/2014/main" id="{00000000-0008-0000-0100-000030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49" name="CaixaDeTexto 48">
          <a:extLst>
            <a:ext uri="{FF2B5EF4-FFF2-40B4-BE49-F238E27FC236}">
              <a16:creationId xmlns:a16="http://schemas.microsoft.com/office/drawing/2014/main" id="{00000000-0008-0000-0100-000031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50" name="CaixaDeTexto 49">
          <a:extLst>
            <a:ext uri="{FF2B5EF4-FFF2-40B4-BE49-F238E27FC236}">
              <a16:creationId xmlns:a16="http://schemas.microsoft.com/office/drawing/2014/main" id="{00000000-0008-0000-0100-000032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51" name="CaixaDeTexto 50">
          <a:extLst>
            <a:ext uri="{FF2B5EF4-FFF2-40B4-BE49-F238E27FC236}">
              <a16:creationId xmlns:a16="http://schemas.microsoft.com/office/drawing/2014/main" id="{00000000-0008-0000-0100-000033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52" name="CaixaDeTexto 51">
          <a:extLst>
            <a:ext uri="{FF2B5EF4-FFF2-40B4-BE49-F238E27FC236}">
              <a16:creationId xmlns:a16="http://schemas.microsoft.com/office/drawing/2014/main" id="{00000000-0008-0000-0100-000034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53" name="CaixaDeTexto 52">
          <a:extLst>
            <a:ext uri="{FF2B5EF4-FFF2-40B4-BE49-F238E27FC236}">
              <a16:creationId xmlns:a16="http://schemas.microsoft.com/office/drawing/2014/main" id="{00000000-0008-0000-0100-000035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54" name="CaixaDeTexto 53">
          <a:extLst>
            <a:ext uri="{FF2B5EF4-FFF2-40B4-BE49-F238E27FC236}">
              <a16:creationId xmlns:a16="http://schemas.microsoft.com/office/drawing/2014/main" id="{00000000-0008-0000-0100-000036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55" name="CaixaDeTexto 54">
          <a:extLst>
            <a:ext uri="{FF2B5EF4-FFF2-40B4-BE49-F238E27FC236}">
              <a16:creationId xmlns:a16="http://schemas.microsoft.com/office/drawing/2014/main" id="{00000000-0008-0000-0100-000037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56" name="CaixaDeTexto 55">
          <a:extLst>
            <a:ext uri="{FF2B5EF4-FFF2-40B4-BE49-F238E27FC236}">
              <a16:creationId xmlns:a16="http://schemas.microsoft.com/office/drawing/2014/main" id="{00000000-0008-0000-0100-000038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57" name="CaixaDeTexto 56">
          <a:extLst>
            <a:ext uri="{FF2B5EF4-FFF2-40B4-BE49-F238E27FC236}">
              <a16:creationId xmlns:a16="http://schemas.microsoft.com/office/drawing/2014/main" id="{00000000-0008-0000-0100-000039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58" name="CaixaDeTexto 57">
          <a:extLst>
            <a:ext uri="{FF2B5EF4-FFF2-40B4-BE49-F238E27FC236}">
              <a16:creationId xmlns:a16="http://schemas.microsoft.com/office/drawing/2014/main" id="{00000000-0008-0000-0100-00003A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59" name="CaixaDeTexto 58">
          <a:extLst>
            <a:ext uri="{FF2B5EF4-FFF2-40B4-BE49-F238E27FC236}">
              <a16:creationId xmlns:a16="http://schemas.microsoft.com/office/drawing/2014/main" id="{00000000-0008-0000-0100-00003B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60" name="CaixaDeTexto 59">
          <a:extLst>
            <a:ext uri="{FF2B5EF4-FFF2-40B4-BE49-F238E27FC236}">
              <a16:creationId xmlns:a16="http://schemas.microsoft.com/office/drawing/2014/main" id="{00000000-0008-0000-0100-00003C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61" name="CaixaDeTexto 60">
          <a:extLst>
            <a:ext uri="{FF2B5EF4-FFF2-40B4-BE49-F238E27FC236}">
              <a16:creationId xmlns:a16="http://schemas.microsoft.com/office/drawing/2014/main" id="{00000000-0008-0000-0100-00003D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62" name="CaixaDeTexto 61">
          <a:extLst>
            <a:ext uri="{FF2B5EF4-FFF2-40B4-BE49-F238E27FC236}">
              <a16:creationId xmlns:a16="http://schemas.microsoft.com/office/drawing/2014/main" id="{00000000-0008-0000-0100-00003E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63" name="CaixaDeTexto 62">
          <a:extLst>
            <a:ext uri="{FF2B5EF4-FFF2-40B4-BE49-F238E27FC236}">
              <a16:creationId xmlns:a16="http://schemas.microsoft.com/office/drawing/2014/main" id="{00000000-0008-0000-0100-00003F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64" name="CaixaDeTexto 63">
          <a:extLst>
            <a:ext uri="{FF2B5EF4-FFF2-40B4-BE49-F238E27FC236}">
              <a16:creationId xmlns:a16="http://schemas.microsoft.com/office/drawing/2014/main" id="{00000000-0008-0000-0100-000040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65" name="CaixaDeTexto 64">
          <a:extLst>
            <a:ext uri="{FF2B5EF4-FFF2-40B4-BE49-F238E27FC236}">
              <a16:creationId xmlns:a16="http://schemas.microsoft.com/office/drawing/2014/main" id="{00000000-0008-0000-0100-000041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66" name="CaixaDeTexto 65">
          <a:extLst>
            <a:ext uri="{FF2B5EF4-FFF2-40B4-BE49-F238E27FC236}">
              <a16:creationId xmlns:a16="http://schemas.microsoft.com/office/drawing/2014/main" id="{00000000-0008-0000-0100-000042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67" name="CaixaDeTexto 66">
          <a:extLst>
            <a:ext uri="{FF2B5EF4-FFF2-40B4-BE49-F238E27FC236}">
              <a16:creationId xmlns:a16="http://schemas.microsoft.com/office/drawing/2014/main" id="{00000000-0008-0000-0100-000043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68" name="CaixaDeTexto 67">
          <a:extLst>
            <a:ext uri="{FF2B5EF4-FFF2-40B4-BE49-F238E27FC236}">
              <a16:creationId xmlns:a16="http://schemas.microsoft.com/office/drawing/2014/main" id="{00000000-0008-0000-0100-000044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69" name="CaixaDeTexto 68">
          <a:extLst>
            <a:ext uri="{FF2B5EF4-FFF2-40B4-BE49-F238E27FC236}">
              <a16:creationId xmlns:a16="http://schemas.microsoft.com/office/drawing/2014/main" id="{00000000-0008-0000-0100-000045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70" name="CaixaDeTexto 69">
          <a:extLst>
            <a:ext uri="{FF2B5EF4-FFF2-40B4-BE49-F238E27FC236}">
              <a16:creationId xmlns:a16="http://schemas.microsoft.com/office/drawing/2014/main" id="{00000000-0008-0000-0100-000046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71" name="CaixaDeTexto 70">
          <a:extLst>
            <a:ext uri="{FF2B5EF4-FFF2-40B4-BE49-F238E27FC236}">
              <a16:creationId xmlns:a16="http://schemas.microsoft.com/office/drawing/2014/main" id="{00000000-0008-0000-0100-000047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72" name="CaixaDeTexto 71">
          <a:extLst>
            <a:ext uri="{FF2B5EF4-FFF2-40B4-BE49-F238E27FC236}">
              <a16:creationId xmlns:a16="http://schemas.microsoft.com/office/drawing/2014/main" id="{00000000-0008-0000-0100-000048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73" name="CaixaDeTexto 72">
          <a:extLst>
            <a:ext uri="{FF2B5EF4-FFF2-40B4-BE49-F238E27FC236}">
              <a16:creationId xmlns:a16="http://schemas.microsoft.com/office/drawing/2014/main" id="{00000000-0008-0000-0100-000049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74" name="CaixaDeTexto 73">
          <a:extLst>
            <a:ext uri="{FF2B5EF4-FFF2-40B4-BE49-F238E27FC236}">
              <a16:creationId xmlns:a16="http://schemas.microsoft.com/office/drawing/2014/main" id="{00000000-0008-0000-0100-00004A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75" name="CaixaDeTexto 74">
          <a:extLst>
            <a:ext uri="{FF2B5EF4-FFF2-40B4-BE49-F238E27FC236}">
              <a16:creationId xmlns:a16="http://schemas.microsoft.com/office/drawing/2014/main" id="{00000000-0008-0000-0100-00004B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76" name="CaixaDeTexto 75">
          <a:extLst>
            <a:ext uri="{FF2B5EF4-FFF2-40B4-BE49-F238E27FC236}">
              <a16:creationId xmlns:a16="http://schemas.microsoft.com/office/drawing/2014/main" id="{00000000-0008-0000-0100-00004C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77" name="CaixaDeTexto 76">
          <a:extLst>
            <a:ext uri="{FF2B5EF4-FFF2-40B4-BE49-F238E27FC236}">
              <a16:creationId xmlns:a16="http://schemas.microsoft.com/office/drawing/2014/main" id="{00000000-0008-0000-0100-00004D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78" name="CaixaDeTexto 77">
          <a:extLst>
            <a:ext uri="{FF2B5EF4-FFF2-40B4-BE49-F238E27FC236}">
              <a16:creationId xmlns:a16="http://schemas.microsoft.com/office/drawing/2014/main" id="{00000000-0008-0000-0100-00004E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79" name="CaixaDeTexto 78">
          <a:extLst>
            <a:ext uri="{FF2B5EF4-FFF2-40B4-BE49-F238E27FC236}">
              <a16:creationId xmlns:a16="http://schemas.microsoft.com/office/drawing/2014/main" id="{00000000-0008-0000-0100-00004F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80" name="CaixaDeTexto 79">
          <a:extLst>
            <a:ext uri="{FF2B5EF4-FFF2-40B4-BE49-F238E27FC236}">
              <a16:creationId xmlns:a16="http://schemas.microsoft.com/office/drawing/2014/main" id="{00000000-0008-0000-0100-000050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81" name="CaixaDeTexto 80">
          <a:extLst>
            <a:ext uri="{FF2B5EF4-FFF2-40B4-BE49-F238E27FC236}">
              <a16:creationId xmlns:a16="http://schemas.microsoft.com/office/drawing/2014/main" id="{00000000-0008-0000-0100-000051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82" name="CaixaDeTexto 81">
          <a:extLst>
            <a:ext uri="{FF2B5EF4-FFF2-40B4-BE49-F238E27FC236}">
              <a16:creationId xmlns:a16="http://schemas.microsoft.com/office/drawing/2014/main" id="{00000000-0008-0000-0100-000052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83" name="CaixaDeTexto 82">
          <a:extLst>
            <a:ext uri="{FF2B5EF4-FFF2-40B4-BE49-F238E27FC236}">
              <a16:creationId xmlns:a16="http://schemas.microsoft.com/office/drawing/2014/main" id="{00000000-0008-0000-0100-000053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84" name="CaixaDeTexto 83">
          <a:extLst>
            <a:ext uri="{FF2B5EF4-FFF2-40B4-BE49-F238E27FC236}">
              <a16:creationId xmlns:a16="http://schemas.microsoft.com/office/drawing/2014/main" id="{00000000-0008-0000-0100-000054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85" name="CaixaDeTexto 84">
          <a:extLst>
            <a:ext uri="{FF2B5EF4-FFF2-40B4-BE49-F238E27FC236}">
              <a16:creationId xmlns:a16="http://schemas.microsoft.com/office/drawing/2014/main" id="{00000000-0008-0000-0100-000055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86" name="CaixaDeTexto 85">
          <a:extLst>
            <a:ext uri="{FF2B5EF4-FFF2-40B4-BE49-F238E27FC236}">
              <a16:creationId xmlns:a16="http://schemas.microsoft.com/office/drawing/2014/main" id="{00000000-0008-0000-0100-000056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87" name="CaixaDeTexto 86">
          <a:extLst>
            <a:ext uri="{FF2B5EF4-FFF2-40B4-BE49-F238E27FC236}">
              <a16:creationId xmlns:a16="http://schemas.microsoft.com/office/drawing/2014/main" id="{00000000-0008-0000-0100-000057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88" name="CaixaDeTexto 87">
          <a:extLst>
            <a:ext uri="{FF2B5EF4-FFF2-40B4-BE49-F238E27FC236}">
              <a16:creationId xmlns:a16="http://schemas.microsoft.com/office/drawing/2014/main" id="{00000000-0008-0000-0100-000058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xdr:row>
      <xdr:rowOff>0</xdr:rowOff>
    </xdr:from>
    <xdr:ext cx="65" cy="172227"/>
    <xdr:sp macro="" textlink="">
      <xdr:nvSpPr>
        <xdr:cNvPr id="89" name="CaixaDeTexto 88">
          <a:extLst>
            <a:ext uri="{FF2B5EF4-FFF2-40B4-BE49-F238E27FC236}">
              <a16:creationId xmlns:a16="http://schemas.microsoft.com/office/drawing/2014/main" id="{00000000-0008-0000-0100-000059000000}"/>
            </a:ext>
          </a:extLst>
        </xdr:cNvPr>
        <xdr:cNvSpPr txBox="1"/>
      </xdr:nvSpPr>
      <xdr:spPr>
        <a:xfrm>
          <a:off x="17214132" y="5930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90" name="CaixaDeTexto 89">
          <a:extLst>
            <a:ext uri="{FF2B5EF4-FFF2-40B4-BE49-F238E27FC236}">
              <a16:creationId xmlns:a16="http://schemas.microsoft.com/office/drawing/2014/main" id="{00000000-0008-0000-0100-00005A000000}"/>
            </a:ext>
          </a:extLst>
        </xdr:cNvPr>
        <xdr:cNvSpPr txBox="1"/>
      </xdr:nvSpPr>
      <xdr:spPr>
        <a:xfrm>
          <a:off x="17214132" y="801147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91" name="CaixaDeTexto 90">
          <a:extLst>
            <a:ext uri="{FF2B5EF4-FFF2-40B4-BE49-F238E27FC236}">
              <a16:creationId xmlns:a16="http://schemas.microsoft.com/office/drawing/2014/main" id="{00000000-0008-0000-0100-00005B000000}"/>
            </a:ext>
          </a:extLst>
        </xdr:cNvPr>
        <xdr:cNvSpPr txBox="1"/>
      </xdr:nvSpPr>
      <xdr:spPr>
        <a:xfrm>
          <a:off x="17214132" y="801147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92" name="CaixaDeTexto 91">
          <a:extLst>
            <a:ext uri="{FF2B5EF4-FFF2-40B4-BE49-F238E27FC236}">
              <a16:creationId xmlns:a16="http://schemas.microsoft.com/office/drawing/2014/main" id="{00000000-0008-0000-0100-00005C000000}"/>
            </a:ext>
          </a:extLst>
        </xdr:cNvPr>
        <xdr:cNvSpPr txBox="1"/>
      </xdr:nvSpPr>
      <xdr:spPr>
        <a:xfrm>
          <a:off x="17214132" y="801147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93" name="CaixaDeTexto 92">
          <a:extLst>
            <a:ext uri="{FF2B5EF4-FFF2-40B4-BE49-F238E27FC236}">
              <a16:creationId xmlns:a16="http://schemas.microsoft.com/office/drawing/2014/main" id="{00000000-0008-0000-0100-00005D000000}"/>
            </a:ext>
          </a:extLst>
        </xdr:cNvPr>
        <xdr:cNvSpPr txBox="1"/>
      </xdr:nvSpPr>
      <xdr:spPr>
        <a:xfrm>
          <a:off x="17214132" y="801147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94" name="CaixaDeTexto 93">
          <a:extLst>
            <a:ext uri="{FF2B5EF4-FFF2-40B4-BE49-F238E27FC236}">
              <a16:creationId xmlns:a16="http://schemas.microsoft.com/office/drawing/2014/main" id="{00000000-0008-0000-0100-00005E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95" name="CaixaDeTexto 94">
          <a:extLst>
            <a:ext uri="{FF2B5EF4-FFF2-40B4-BE49-F238E27FC236}">
              <a16:creationId xmlns:a16="http://schemas.microsoft.com/office/drawing/2014/main" id="{00000000-0008-0000-0100-00005F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96" name="CaixaDeTexto 95">
          <a:extLst>
            <a:ext uri="{FF2B5EF4-FFF2-40B4-BE49-F238E27FC236}">
              <a16:creationId xmlns:a16="http://schemas.microsoft.com/office/drawing/2014/main" id="{00000000-0008-0000-0100-000060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97" name="CaixaDeTexto 96">
          <a:extLst>
            <a:ext uri="{FF2B5EF4-FFF2-40B4-BE49-F238E27FC236}">
              <a16:creationId xmlns:a16="http://schemas.microsoft.com/office/drawing/2014/main" id="{00000000-0008-0000-0100-000061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98" name="CaixaDeTexto 97">
          <a:extLst>
            <a:ext uri="{FF2B5EF4-FFF2-40B4-BE49-F238E27FC236}">
              <a16:creationId xmlns:a16="http://schemas.microsoft.com/office/drawing/2014/main" id="{00000000-0008-0000-0100-000062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99" name="CaixaDeTexto 98">
          <a:extLst>
            <a:ext uri="{FF2B5EF4-FFF2-40B4-BE49-F238E27FC236}">
              <a16:creationId xmlns:a16="http://schemas.microsoft.com/office/drawing/2014/main" id="{00000000-0008-0000-0100-000063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00" name="CaixaDeTexto 99">
          <a:extLst>
            <a:ext uri="{FF2B5EF4-FFF2-40B4-BE49-F238E27FC236}">
              <a16:creationId xmlns:a16="http://schemas.microsoft.com/office/drawing/2014/main" id="{00000000-0008-0000-0100-000064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01" name="CaixaDeTexto 100">
          <a:extLst>
            <a:ext uri="{FF2B5EF4-FFF2-40B4-BE49-F238E27FC236}">
              <a16:creationId xmlns:a16="http://schemas.microsoft.com/office/drawing/2014/main" id="{00000000-0008-0000-0100-000065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02" name="CaixaDeTexto 101">
          <a:extLst>
            <a:ext uri="{FF2B5EF4-FFF2-40B4-BE49-F238E27FC236}">
              <a16:creationId xmlns:a16="http://schemas.microsoft.com/office/drawing/2014/main" id="{00000000-0008-0000-0100-000066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03" name="CaixaDeTexto 102">
          <a:extLst>
            <a:ext uri="{FF2B5EF4-FFF2-40B4-BE49-F238E27FC236}">
              <a16:creationId xmlns:a16="http://schemas.microsoft.com/office/drawing/2014/main" id="{00000000-0008-0000-0100-000067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04" name="CaixaDeTexto 103">
          <a:extLst>
            <a:ext uri="{FF2B5EF4-FFF2-40B4-BE49-F238E27FC236}">
              <a16:creationId xmlns:a16="http://schemas.microsoft.com/office/drawing/2014/main" id="{00000000-0008-0000-0100-000068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05" name="CaixaDeTexto 104">
          <a:extLst>
            <a:ext uri="{FF2B5EF4-FFF2-40B4-BE49-F238E27FC236}">
              <a16:creationId xmlns:a16="http://schemas.microsoft.com/office/drawing/2014/main" id="{00000000-0008-0000-0100-000069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06" name="CaixaDeTexto 105">
          <a:extLst>
            <a:ext uri="{FF2B5EF4-FFF2-40B4-BE49-F238E27FC236}">
              <a16:creationId xmlns:a16="http://schemas.microsoft.com/office/drawing/2014/main" id="{00000000-0008-0000-0100-00006A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07" name="CaixaDeTexto 106">
          <a:extLst>
            <a:ext uri="{FF2B5EF4-FFF2-40B4-BE49-F238E27FC236}">
              <a16:creationId xmlns:a16="http://schemas.microsoft.com/office/drawing/2014/main" id="{00000000-0008-0000-0100-00006B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08" name="CaixaDeTexto 107">
          <a:extLst>
            <a:ext uri="{FF2B5EF4-FFF2-40B4-BE49-F238E27FC236}">
              <a16:creationId xmlns:a16="http://schemas.microsoft.com/office/drawing/2014/main" id="{00000000-0008-0000-0100-00006C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09" name="CaixaDeTexto 108">
          <a:extLst>
            <a:ext uri="{FF2B5EF4-FFF2-40B4-BE49-F238E27FC236}">
              <a16:creationId xmlns:a16="http://schemas.microsoft.com/office/drawing/2014/main" id="{00000000-0008-0000-0100-00006D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10" name="CaixaDeTexto 109">
          <a:extLst>
            <a:ext uri="{FF2B5EF4-FFF2-40B4-BE49-F238E27FC236}">
              <a16:creationId xmlns:a16="http://schemas.microsoft.com/office/drawing/2014/main" id="{00000000-0008-0000-0100-00006E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11" name="CaixaDeTexto 110">
          <a:extLst>
            <a:ext uri="{FF2B5EF4-FFF2-40B4-BE49-F238E27FC236}">
              <a16:creationId xmlns:a16="http://schemas.microsoft.com/office/drawing/2014/main" id="{00000000-0008-0000-0100-00006F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12" name="CaixaDeTexto 111">
          <a:extLst>
            <a:ext uri="{FF2B5EF4-FFF2-40B4-BE49-F238E27FC236}">
              <a16:creationId xmlns:a16="http://schemas.microsoft.com/office/drawing/2014/main" id="{00000000-0008-0000-0100-000070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13" name="CaixaDeTexto 112">
          <a:extLst>
            <a:ext uri="{FF2B5EF4-FFF2-40B4-BE49-F238E27FC236}">
              <a16:creationId xmlns:a16="http://schemas.microsoft.com/office/drawing/2014/main" id="{00000000-0008-0000-0100-000071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14" name="CaixaDeTexto 113">
          <a:extLst>
            <a:ext uri="{FF2B5EF4-FFF2-40B4-BE49-F238E27FC236}">
              <a16:creationId xmlns:a16="http://schemas.microsoft.com/office/drawing/2014/main" id="{00000000-0008-0000-0100-000072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15" name="CaixaDeTexto 114">
          <a:extLst>
            <a:ext uri="{FF2B5EF4-FFF2-40B4-BE49-F238E27FC236}">
              <a16:creationId xmlns:a16="http://schemas.microsoft.com/office/drawing/2014/main" id="{00000000-0008-0000-0100-000073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16" name="CaixaDeTexto 115">
          <a:extLst>
            <a:ext uri="{FF2B5EF4-FFF2-40B4-BE49-F238E27FC236}">
              <a16:creationId xmlns:a16="http://schemas.microsoft.com/office/drawing/2014/main" id="{00000000-0008-0000-0100-000074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17" name="CaixaDeTexto 116">
          <a:extLst>
            <a:ext uri="{FF2B5EF4-FFF2-40B4-BE49-F238E27FC236}">
              <a16:creationId xmlns:a16="http://schemas.microsoft.com/office/drawing/2014/main" id="{00000000-0008-0000-0100-000075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18" name="CaixaDeTexto 117">
          <a:extLst>
            <a:ext uri="{FF2B5EF4-FFF2-40B4-BE49-F238E27FC236}">
              <a16:creationId xmlns:a16="http://schemas.microsoft.com/office/drawing/2014/main" id="{00000000-0008-0000-0100-000076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19" name="CaixaDeTexto 118">
          <a:extLst>
            <a:ext uri="{FF2B5EF4-FFF2-40B4-BE49-F238E27FC236}">
              <a16:creationId xmlns:a16="http://schemas.microsoft.com/office/drawing/2014/main" id="{00000000-0008-0000-0100-000077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20" name="CaixaDeTexto 119">
          <a:extLst>
            <a:ext uri="{FF2B5EF4-FFF2-40B4-BE49-F238E27FC236}">
              <a16:creationId xmlns:a16="http://schemas.microsoft.com/office/drawing/2014/main" id="{00000000-0008-0000-0100-000078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21" name="CaixaDeTexto 120">
          <a:extLst>
            <a:ext uri="{FF2B5EF4-FFF2-40B4-BE49-F238E27FC236}">
              <a16:creationId xmlns:a16="http://schemas.microsoft.com/office/drawing/2014/main" id="{00000000-0008-0000-0100-000079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22" name="CaixaDeTexto 121">
          <a:extLst>
            <a:ext uri="{FF2B5EF4-FFF2-40B4-BE49-F238E27FC236}">
              <a16:creationId xmlns:a16="http://schemas.microsoft.com/office/drawing/2014/main" id="{00000000-0008-0000-0100-00007A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23" name="CaixaDeTexto 122">
          <a:extLst>
            <a:ext uri="{FF2B5EF4-FFF2-40B4-BE49-F238E27FC236}">
              <a16:creationId xmlns:a16="http://schemas.microsoft.com/office/drawing/2014/main" id="{00000000-0008-0000-0100-00007B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24" name="CaixaDeTexto 123">
          <a:extLst>
            <a:ext uri="{FF2B5EF4-FFF2-40B4-BE49-F238E27FC236}">
              <a16:creationId xmlns:a16="http://schemas.microsoft.com/office/drawing/2014/main" id="{00000000-0008-0000-0100-00007C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25" name="CaixaDeTexto 124">
          <a:extLst>
            <a:ext uri="{FF2B5EF4-FFF2-40B4-BE49-F238E27FC236}">
              <a16:creationId xmlns:a16="http://schemas.microsoft.com/office/drawing/2014/main" id="{00000000-0008-0000-0100-00007D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26" name="CaixaDeTexto 125">
          <a:extLst>
            <a:ext uri="{FF2B5EF4-FFF2-40B4-BE49-F238E27FC236}">
              <a16:creationId xmlns:a16="http://schemas.microsoft.com/office/drawing/2014/main" id="{00000000-0008-0000-0100-00007E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27" name="CaixaDeTexto 126">
          <a:extLst>
            <a:ext uri="{FF2B5EF4-FFF2-40B4-BE49-F238E27FC236}">
              <a16:creationId xmlns:a16="http://schemas.microsoft.com/office/drawing/2014/main" id="{00000000-0008-0000-0100-00007F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28" name="CaixaDeTexto 127">
          <a:extLst>
            <a:ext uri="{FF2B5EF4-FFF2-40B4-BE49-F238E27FC236}">
              <a16:creationId xmlns:a16="http://schemas.microsoft.com/office/drawing/2014/main" id="{00000000-0008-0000-0100-000080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29" name="CaixaDeTexto 128">
          <a:extLst>
            <a:ext uri="{FF2B5EF4-FFF2-40B4-BE49-F238E27FC236}">
              <a16:creationId xmlns:a16="http://schemas.microsoft.com/office/drawing/2014/main" id="{00000000-0008-0000-0100-000081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30" name="CaixaDeTexto 129">
          <a:extLst>
            <a:ext uri="{FF2B5EF4-FFF2-40B4-BE49-F238E27FC236}">
              <a16:creationId xmlns:a16="http://schemas.microsoft.com/office/drawing/2014/main" id="{00000000-0008-0000-0100-000082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31" name="CaixaDeTexto 130">
          <a:extLst>
            <a:ext uri="{FF2B5EF4-FFF2-40B4-BE49-F238E27FC236}">
              <a16:creationId xmlns:a16="http://schemas.microsoft.com/office/drawing/2014/main" id="{00000000-0008-0000-0100-000083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32" name="CaixaDeTexto 131">
          <a:extLst>
            <a:ext uri="{FF2B5EF4-FFF2-40B4-BE49-F238E27FC236}">
              <a16:creationId xmlns:a16="http://schemas.microsoft.com/office/drawing/2014/main" id="{00000000-0008-0000-0100-000084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33" name="CaixaDeTexto 132">
          <a:extLst>
            <a:ext uri="{FF2B5EF4-FFF2-40B4-BE49-F238E27FC236}">
              <a16:creationId xmlns:a16="http://schemas.microsoft.com/office/drawing/2014/main" id="{00000000-0008-0000-0100-000085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34" name="CaixaDeTexto 133">
          <a:extLst>
            <a:ext uri="{FF2B5EF4-FFF2-40B4-BE49-F238E27FC236}">
              <a16:creationId xmlns:a16="http://schemas.microsoft.com/office/drawing/2014/main" id="{00000000-0008-0000-0100-000086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35" name="CaixaDeTexto 134">
          <a:extLst>
            <a:ext uri="{FF2B5EF4-FFF2-40B4-BE49-F238E27FC236}">
              <a16:creationId xmlns:a16="http://schemas.microsoft.com/office/drawing/2014/main" id="{00000000-0008-0000-0100-000087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36" name="CaixaDeTexto 135">
          <a:extLst>
            <a:ext uri="{FF2B5EF4-FFF2-40B4-BE49-F238E27FC236}">
              <a16:creationId xmlns:a16="http://schemas.microsoft.com/office/drawing/2014/main" id="{00000000-0008-0000-0100-000088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37" name="CaixaDeTexto 136">
          <a:extLst>
            <a:ext uri="{FF2B5EF4-FFF2-40B4-BE49-F238E27FC236}">
              <a16:creationId xmlns:a16="http://schemas.microsoft.com/office/drawing/2014/main" id="{00000000-0008-0000-0100-000089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38" name="CaixaDeTexto 137">
          <a:extLst>
            <a:ext uri="{FF2B5EF4-FFF2-40B4-BE49-F238E27FC236}">
              <a16:creationId xmlns:a16="http://schemas.microsoft.com/office/drawing/2014/main" id="{00000000-0008-0000-0100-00008A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39" name="CaixaDeTexto 138">
          <a:extLst>
            <a:ext uri="{FF2B5EF4-FFF2-40B4-BE49-F238E27FC236}">
              <a16:creationId xmlns:a16="http://schemas.microsoft.com/office/drawing/2014/main" id="{00000000-0008-0000-0100-00008B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40" name="CaixaDeTexto 139">
          <a:extLst>
            <a:ext uri="{FF2B5EF4-FFF2-40B4-BE49-F238E27FC236}">
              <a16:creationId xmlns:a16="http://schemas.microsoft.com/office/drawing/2014/main" id="{00000000-0008-0000-0100-00008C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41" name="CaixaDeTexto 140">
          <a:extLst>
            <a:ext uri="{FF2B5EF4-FFF2-40B4-BE49-F238E27FC236}">
              <a16:creationId xmlns:a16="http://schemas.microsoft.com/office/drawing/2014/main" id="{00000000-0008-0000-0100-00008D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42" name="CaixaDeTexto 141">
          <a:extLst>
            <a:ext uri="{FF2B5EF4-FFF2-40B4-BE49-F238E27FC236}">
              <a16:creationId xmlns:a16="http://schemas.microsoft.com/office/drawing/2014/main" id="{00000000-0008-0000-0100-00008E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43" name="CaixaDeTexto 142">
          <a:extLst>
            <a:ext uri="{FF2B5EF4-FFF2-40B4-BE49-F238E27FC236}">
              <a16:creationId xmlns:a16="http://schemas.microsoft.com/office/drawing/2014/main" id="{00000000-0008-0000-0100-00008F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44" name="CaixaDeTexto 143">
          <a:extLst>
            <a:ext uri="{FF2B5EF4-FFF2-40B4-BE49-F238E27FC236}">
              <a16:creationId xmlns:a16="http://schemas.microsoft.com/office/drawing/2014/main" id="{00000000-0008-0000-0100-000090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45" name="CaixaDeTexto 144">
          <a:extLst>
            <a:ext uri="{FF2B5EF4-FFF2-40B4-BE49-F238E27FC236}">
              <a16:creationId xmlns:a16="http://schemas.microsoft.com/office/drawing/2014/main" id="{00000000-0008-0000-0100-000091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46" name="CaixaDeTexto 145">
          <a:extLst>
            <a:ext uri="{FF2B5EF4-FFF2-40B4-BE49-F238E27FC236}">
              <a16:creationId xmlns:a16="http://schemas.microsoft.com/office/drawing/2014/main" id="{00000000-0008-0000-0100-000092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47" name="CaixaDeTexto 146">
          <a:extLst>
            <a:ext uri="{FF2B5EF4-FFF2-40B4-BE49-F238E27FC236}">
              <a16:creationId xmlns:a16="http://schemas.microsoft.com/office/drawing/2014/main" id="{00000000-0008-0000-0100-000093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48" name="CaixaDeTexto 147">
          <a:extLst>
            <a:ext uri="{FF2B5EF4-FFF2-40B4-BE49-F238E27FC236}">
              <a16:creationId xmlns:a16="http://schemas.microsoft.com/office/drawing/2014/main" id="{00000000-0008-0000-0100-000094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49" name="CaixaDeTexto 148">
          <a:extLst>
            <a:ext uri="{FF2B5EF4-FFF2-40B4-BE49-F238E27FC236}">
              <a16:creationId xmlns:a16="http://schemas.microsoft.com/office/drawing/2014/main" id="{00000000-0008-0000-0100-000095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50" name="CaixaDeTexto 149">
          <a:extLst>
            <a:ext uri="{FF2B5EF4-FFF2-40B4-BE49-F238E27FC236}">
              <a16:creationId xmlns:a16="http://schemas.microsoft.com/office/drawing/2014/main" id="{00000000-0008-0000-0100-000096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51" name="CaixaDeTexto 150">
          <a:extLst>
            <a:ext uri="{FF2B5EF4-FFF2-40B4-BE49-F238E27FC236}">
              <a16:creationId xmlns:a16="http://schemas.microsoft.com/office/drawing/2014/main" id="{00000000-0008-0000-0100-000097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52" name="CaixaDeTexto 151">
          <a:extLst>
            <a:ext uri="{FF2B5EF4-FFF2-40B4-BE49-F238E27FC236}">
              <a16:creationId xmlns:a16="http://schemas.microsoft.com/office/drawing/2014/main" id="{00000000-0008-0000-0100-000098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53" name="CaixaDeTexto 152">
          <a:extLst>
            <a:ext uri="{FF2B5EF4-FFF2-40B4-BE49-F238E27FC236}">
              <a16:creationId xmlns:a16="http://schemas.microsoft.com/office/drawing/2014/main" id="{00000000-0008-0000-0100-000099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54" name="CaixaDeTexto 153">
          <a:extLst>
            <a:ext uri="{FF2B5EF4-FFF2-40B4-BE49-F238E27FC236}">
              <a16:creationId xmlns:a16="http://schemas.microsoft.com/office/drawing/2014/main" id="{00000000-0008-0000-0100-00009A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55" name="CaixaDeTexto 154">
          <a:extLst>
            <a:ext uri="{FF2B5EF4-FFF2-40B4-BE49-F238E27FC236}">
              <a16:creationId xmlns:a16="http://schemas.microsoft.com/office/drawing/2014/main" id="{00000000-0008-0000-0100-00009B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56" name="CaixaDeTexto 155">
          <a:extLst>
            <a:ext uri="{FF2B5EF4-FFF2-40B4-BE49-F238E27FC236}">
              <a16:creationId xmlns:a16="http://schemas.microsoft.com/office/drawing/2014/main" id="{00000000-0008-0000-0100-00009C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57" name="CaixaDeTexto 156">
          <a:extLst>
            <a:ext uri="{FF2B5EF4-FFF2-40B4-BE49-F238E27FC236}">
              <a16:creationId xmlns:a16="http://schemas.microsoft.com/office/drawing/2014/main" id="{00000000-0008-0000-0100-00009D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58" name="CaixaDeTexto 157">
          <a:extLst>
            <a:ext uri="{FF2B5EF4-FFF2-40B4-BE49-F238E27FC236}">
              <a16:creationId xmlns:a16="http://schemas.microsoft.com/office/drawing/2014/main" id="{00000000-0008-0000-0100-00009E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59" name="CaixaDeTexto 158">
          <a:extLst>
            <a:ext uri="{FF2B5EF4-FFF2-40B4-BE49-F238E27FC236}">
              <a16:creationId xmlns:a16="http://schemas.microsoft.com/office/drawing/2014/main" id="{00000000-0008-0000-0100-00009F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60" name="CaixaDeTexto 159">
          <a:extLst>
            <a:ext uri="{FF2B5EF4-FFF2-40B4-BE49-F238E27FC236}">
              <a16:creationId xmlns:a16="http://schemas.microsoft.com/office/drawing/2014/main" id="{00000000-0008-0000-0100-0000A0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61" name="CaixaDeTexto 160">
          <a:extLst>
            <a:ext uri="{FF2B5EF4-FFF2-40B4-BE49-F238E27FC236}">
              <a16:creationId xmlns:a16="http://schemas.microsoft.com/office/drawing/2014/main" id="{00000000-0008-0000-0100-0000A1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62" name="CaixaDeTexto 161">
          <a:extLst>
            <a:ext uri="{FF2B5EF4-FFF2-40B4-BE49-F238E27FC236}">
              <a16:creationId xmlns:a16="http://schemas.microsoft.com/office/drawing/2014/main" id="{00000000-0008-0000-0100-0000A2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63" name="CaixaDeTexto 162">
          <a:extLst>
            <a:ext uri="{FF2B5EF4-FFF2-40B4-BE49-F238E27FC236}">
              <a16:creationId xmlns:a16="http://schemas.microsoft.com/office/drawing/2014/main" id="{00000000-0008-0000-0100-0000A3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64" name="CaixaDeTexto 163">
          <a:extLst>
            <a:ext uri="{FF2B5EF4-FFF2-40B4-BE49-F238E27FC236}">
              <a16:creationId xmlns:a16="http://schemas.microsoft.com/office/drawing/2014/main" id="{00000000-0008-0000-0100-0000A4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65" name="CaixaDeTexto 164">
          <a:extLst>
            <a:ext uri="{FF2B5EF4-FFF2-40B4-BE49-F238E27FC236}">
              <a16:creationId xmlns:a16="http://schemas.microsoft.com/office/drawing/2014/main" id="{00000000-0008-0000-0100-0000A5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66" name="CaixaDeTexto 165">
          <a:extLst>
            <a:ext uri="{FF2B5EF4-FFF2-40B4-BE49-F238E27FC236}">
              <a16:creationId xmlns:a16="http://schemas.microsoft.com/office/drawing/2014/main" id="{00000000-0008-0000-0100-0000A6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67" name="CaixaDeTexto 166">
          <a:extLst>
            <a:ext uri="{FF2B5EF4-FFF2-40B4-BE49-F238E27FC236}">
              <a16:creationId xmlns:a16="http://schemas.microsoft.com/office/drawing/2014/main" id="{00000000-0008-0000-0100-0000A7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68" name="CaixaDeTexto 167">
          <a:extLst>
            <a:ext uri="{FF2B5EF4-FFF2-40B4-BE49-F238E27FC236}">
              <a16:creationId xmlns:a16="http://schemas.microsoft.com/office/drawing/2014/main" id="{00000000-0008-0000-0100-0000A8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69" name="CaixaDeTexto 168">
          <a:extLst>
            <a:ext uri="{FF2B5EF4-FFF2-40B4-BE49-F238E27FC236}">
              <a16:creationId xmlns:a16="http://schemas.microsoft.com/office/drawing/2014/main" id="{00000000-0008-0000-0100-0000A9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70" name="CaixaDeTexto 169">
          <a:extLst>
            <a:ext uri="{FF2B5EF4-FFF2-40B4-BE49-F238E27FC236}">
              <a16:creationId xmlns:a16="http://schemas.microsoft.com/office/drawing/2014/main" id="{00000000-0008-0000-0100-0000AA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71" name="CaixaDeTexto 170">
          <a:extLst>
            <a:ext uri="{FF2B5EF4-FFF2-40B4-BE49-F238E27FC236}">
              <a16:creationId xmlns:a16="http://schemas.microsoft.com/office/drawing/2014/main" id="{00000000-0008-0000-0100-0000AB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72" name="CaixaDeTexto 171">
          <a:extLst>
            <a:ext uri="{FF2B5EF4-FFF2-40B4-BE49-F238E27FC236}">
              <a16:creationId xmlns:a16="http://schemas.microsoft.com/office/drawing/2014/main" id="{00000000-0008-0000-0100-0000AC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73" name="CaixaDeTexto 172">
          <a:extLst>
            <a:ext uri="{FF2B5EF4-FFF2-40B4-BE49-F238E27FC236}">
              <a16:creationId xmlns:a16="http://schemas.microsoft.com/office/drawing/2014/main" id="{00000000-0008-0000-0100-0000AD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74" name="CaixaDeTexto 173">
          <a:extLst>
            <a:ext uri="{FF2B5EF4-FFF2-40B4-BE49-F238E27FC236}">
              <a16:creationId xmlns:a16="http://schemas.microsoft.com/office/drawing/2014/main" id="{00000000-0008-0000-0100-0000AE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75" name="CaixaDeTexto 174">
          <a:extLst>
            <a:ext uri="{FF2B5EF4-FFF2-40B4-BE49-F238E27FC236}">
              <a16:creationId xmlns:a16="http://schemas.microsoft.com/office/drawing/2014/main" id="{00000000-0008-0000-0100-0000AF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76" name="CaixaDeTexto 175">
          <a:extLst>
            <a:ext uri="{FF2B5EF4-FFF2-40B4-BE49-F238E27FC236}">
              <a16:creationId xmlns:a16="http://schemas.microsoft.com/office/drawing/2014/main" id="{00000000-0008-0000-0100-0000B0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77" name="CaixaDeTexto 176">
          <a:extLst>
            <a:ext uri="{FF2B5EF4-FFF2-40B4-BE49-F238E27FC236}">
              <a16:creationId xmlns:a16="http://schemas.microsoft.com/office/drawing/2014/main" id="{00000000-0008-0000-0100-0000B1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78" name="CaixaDeTexto 177">
          <a:extLst>
            <a:ext uri="{FF2B5EF4-FFF2-40B4-BE49-F238E27FC236}">
              <a16:creationId xmlns:a16="http://schemas.microsoft.com/office/drawing/2014/main" id="{00000000-0008-0000-0100-0000B2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79" name="CaixaDeTexto 178">
          <a:extLst>
            <a:ext uri="{FF2B5EF4-FFF2-40B4-BE49-F238E27FC236}">
              <a16:creationId xmlns:a16="http://schemas.microsoft.com/office/drawing/2014/main" id="{00000000-0008-0000-0100-0000B3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80" name="CaixaDeTexto 179">
          <a:extLst>
            <a:ext uri="{FF2B5EF4-FFF2-40B4-BE49-F238E27FC236}">
              <a16:creationId xmlns:a16="http://schemas.microsoft.com/office/drawing/2014/main" id="{00000000-0008-0000-0100-0000B4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81" name="CaixaDeTexto 180">
          <a:extLst>
            <a:ext uri="{FF2B5EF4-FFF2-40B4-BE49-F238E27FC236}">
              <a16:creationId xmlns:a16="http://schemas.microsoft.com/office/drawing/2014/main" id="{00000000-0008-0000-0100-0000B5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82" name="CaixaDeTexto 181">
          <a:extLst>
            <a:ext uri="{FF2B5EF4-FFF2-40B4-BE49-F238E27FC236}">
              <a16:creationId xmlns:a16="http://schemas.microsoft.com/office/drawing/2014/main" id="{00000000-0008-0000-0100-0000B6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83" name="CaixaDeTexto 182">
          <a:extLst>
            <a:ext uri="{FF2B5EF4-FFF2-40B4-BE49-F238E27FC236}">
              <a16:creationId xmlns:a16="http://schemas.microsoft.com/office/drawing/2014/main" id="{00000000-0008-0000-0100-0000B7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84" name="CaixaDeTexto 183">
          <a:extLst>
            <a:ext uri="{FF2B5EF4-FFF2-40B4-BE49-F238E27FC236}">
              <a16:creationId xmlns:a16="http://schemas.microsoft.com/office/drawing/2014/main" id="{00000000-0008-0000-0100-0000B8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85" name="CaixaDeTexto 184">
          <a:extLst>
            <a:ext uri="{FF2B5EF4-FFF2-40B4-BE49-F238E27FC236}">
              <a16:creationId xmlns:a16="http://schemas.microsoft.com/office/drawing/2014/main" id="{00000000-0008-0000-0100-0000B9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86" name="CaixaDeTexto 185">
          <a:extLst>
            <a:ext uri="{FF2B5EF4-FFF2-40B4-BE49-F238E27FC236}">
              <a16:creationId xmlns:a16="http://schemas.microsoft.com/office/drawing/2014/main" id="{00000000-0008-0000-0100-0000BA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87" name="CaixaDeTexto 186">
          <a:extLst>
            <a:ext uri="{FF2B5EF4-FFF2-40B4-BE49-F238E27FC236}">
              <a16:creationId xmlns:a16="http://schemas.microsoft.com/office/drawing/2014/main" id="{00000000-0008-0000-0100-0000BB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88" name="CaixaDeTexto 187">
          <a:extLst>
            <a:ext uri="{FF2B5EF4-FFF2-40B4-BE49-F238E27FC236}">
              <a16:creationId xmlns:a16="http://schemas.microsoft.com/office/drawing/2014/main" id="{00000000-0008-0000-0100-0000BC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89" name="CaixaDeTexto 188">
          <a:extLst>
            <a:ext uri="{FF2B5EF4-FFF2-40B4-BE49-F238E27FC236}">
              <a16:creationId xmlns:a16="http://schemas.microsoft.com/office/drawing/2014/main" id="{00000000-0008-0000-0100-0000BD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90" name="CaixaDeTexto 189">
          <a:extLst>
            <a:ext uri="{FF2B5EF4-FFF2-40B4-BE49-F238E27FC236}">
              <a16:creationId xmlns:a16="http://schemas.microsoft.com/office/drawing/2014/main" id="{00000000-0008-0000-0100-0000BE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91" name="CaixaDeTexto 190">
          <a:extLst>
            <a:ext uri="{FF2B5EF4-FFF2-40B4-BE49-F238E27FC236}">
              <a16:creationId xmlns:a16="http://schemas.microsoft.com/office/drawing/2014/main" id="{00000000-0008-0000-0100-0000BF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92" name="CaixaDeTexto 191">
          <a:extLst>
            <a:ext uri="{FF2B5EF4-FFF2-40B4-BE49-F238E27FC236}">
              <a16:creationId xmlns:a16="http://schemas.microsoft.com/office/drawing/2014/main" id="{00000000-0008-0000-0100-0000C0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93" name="CaixaDeTexto 192">
          <a:extLst>
            <a:ext uri="{FF2B5EF4-FFF2-40B4-BE49-F238E27FC236}">
              <a16:creationId xmlns:a16="http://schemas.microsoft.com/office/drawing/2014/main" id="{00000000-0008-0000-0100-0000C1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94" name="CaixaDeTexto 193">
          <a:extLst>
            <a:ext uri="{FF2B5EF4-FFF2-40B4-BE49-F238E27FC236}">
              <a16:creationId xmlns:a16="http://schemas.microsoft.com/office/drawing/2014/main" id="{00000000-0008-0000-0100-0000C2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95" name="CaixaDeTexto 194">
          <a:extLst>
            <a:ext uri="{FF2B5EF4-FFF2-40B4-BE49-F238E27FC236}">
              <a16:creationId xmlns:a16="http://schemas.microsoft.com/office/drawing/2014/main" id="{00000000-0008-0000-0100-0000C3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96" name="CaixaDeTexto 195">
          <a:extLst>
            <a:ext uri="{FF2B5EF4-FFF2-40B4-BE49-F238E27FC236}">
              <a16:creationId xmlns:a16="http://schemas.microsoft.com/office/drawing/2014/main" id="{00000000-0008-0000-0100-0000C4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97" name="CaixaDeTexto 196">
          <a:extLst>
            <a:ext uri="{FF2B5EF4-FFF2-40B4-BE49-F238E27FC236}">
              <a16:creationId xmlns:a16="http://schemas.microsoft.com/office/drawing/2014/main" id="{00000000-0008-0000-0100-0000C5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98" name="CaixaDeTexto 197">
          <a:extLst>
            <a:ext uri="{FF2B5EF4-FFF2-40B4-BE49-F238E27FC236}">
              <a16:creationId xmlns:a16="http://schemas.microsoft.com/office/drawing/2014/main" id="{00000000-0008-0000-0100-0000C6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199" name="CaixaDeTexto 198">
          <a:extLst>
            <a:ext uri="{FF2B5EF4-FFF2-40B4-BE49-F238E27FC236}">
              <a16:creationId xmlns:a16="http://schemas.microsoft.com/office/drawing/2014/main" id="{00000000-0008-0000-0100-0000C7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00" name="CaixaDeTexto 199">
          <a:extLst>
            <a:ext uri="{FF2B5EF4-FFF2-40B4-BE49-F238E27FC236}">
              <a16:creationId xmlns:a16="http://schemas.microsoft.com/office/drawing/2014/main" id="{00000000-0008-0000-0100-0000C8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01" name="CaixaDeTexto 200">
          <a:extLst>
            <a:ext uri="{FF2B5EF4-FFF2-40B4-BE49-F238E27FC236}">
              <a16:creationId xmlns:a16="http://schemas.microsoft.com/office/drawing/2014/main" id="{00000000-0008-0000-0100-0000C9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02" name="CaixaDeTexto 201">
          <a:extLst>
            <a:ext uri="{FF2B5EF4-FFF2-40B4-BE49-F238E27FC236}">
              <a16:creationId xmlns:a16="http://schemas.microsoft.com/office/drawing/2014/main" id="{00000000-0008-0000-0100-0000CA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03" name="CaixaDeTexto 202">
          <a:extLst>
            <a:ext uri="{FF2B5EF4-FFF2-40B4-BE49-F238E27FC236}">
              <a16:creationId xmlns:a16="http://schemas.microsoft.com/office/drawing/2014/main" id="{00000000-0008-0000-0100-0000CB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04" name="CaixaDeTexto 203">
          <a:extLst>
            <a:ext uri="{FF2B5EF4-FFF2-40B4-BE49-F238E27FC236}">
              <a16:creationId xmlns:a16="http://schemas.microsoft.com/office/drawing/2014/main" id="{00000000-0008-0000-0100-0000CC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05" name="CaixaDeTexto 204">
          <a:extLst>
            <a:ext uri="{FF2B5EF4-FFF2-40B4-BE49-F238E27FC236}">
              <a16:creationId xmlns:a16="http://schemas.microsoft.com/office/drawing/2014/main" id="{00000000-0008-0000-0100-0000CD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06" name="CaixaDeTexto 205">
          <a:extLst>
            <a:ext uri="{FF2B5EF4-FFF2-40B4-BE49-F238E27FC236}">
              <a16:creationId xmlns:a16="http://schemas.microsoft.com/office/drawing/2014/main" id="{00000000-0008-0000-0100-0000CE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07" name="CaixaDeTexto 206">
          <a:extLst>
            <a:ext uri="{FF2B5EF4-FFF2-40B4-BE49-F238E27FC236}">
              <a16:creationId xmlns:a16="http://schemas.microsoft.com/office/drawing/2014/main" id="{00000000-0008-0000-0100-0000CF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08" name="CaixaDeTexto 207">
          <a:extLst>
            <a:ext uri="{FF2B5EF4-FFF2-40B4-BE49-F238E27FC236}">
              <a16:creationId xmlns:a16="http://schemas.microsoft.com/office/drawing/2014/main" id="{00000000-0008-0000-0100-0000D0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09" name="CaixaDeTexto 208">
          <a:extLst>
            <a:ext uri="{FF2B5EF4-FFF2-40B4-BE49-F238E27FC236}">
              <a16:creationId xmlns:a16="http://schemas.microsoft.com/office/drawing/2014/main" id="{00000000-0008-0000-0100-0000D1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10" name="CaixaDeTexto 209">
          <a:extLst>
            <a:ext uri="{FF2B5EF4-FFF2-40B4-BE49-F238E27FC236}">
              <a16:creationId xmlns:a16="http://schemas.microsoft.com/office/drawing/2014/main" id="{00000000-0008-0000-0100-0000D2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11" name="CaixaDeTexto 210">
          <a:extLst>
            <a:ext uri="{FF2B5EF4-FFF2-40B4-BE49-F238E27FC236}">
              <a16:creationId xmlns:a16="http://schemas.microsoft.com/office/drawing/2014/main" id="{00000000-0008-0000-0100-0000D3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12" name="CaixaDeTexto 211">
          <a:extLst>
            <a:ext uri="{FF2B5EF4-FFF2-40B4-BE49-F238E27FC236}">
              <a16:creationId xmlns:a16="http://schemas.microsoft.com/office/drawing/2014/main" id="{00000000-0008-0000-0100-0000D4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13" name="CaixaDeTexto 212">
          <a:extLst>
            <a:ext uri="{FF2B5EF4-FFF2-40B4-BE49-F238E27FC236}">
              <a16:creationId xmlns:a16="http://schemas.microsoft.com/office/drawing/2014/main" id="{00000000-0008-0000-0100-0000D5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14" name="CaixaDeTexto 213">
          <a:extLst>
            <a:ext uri="{FF2B5EF4-FFF2-40B4-BE49-F238E27FC236}">
              <a16:creationId xmlns:a16="http://schemas.microsoft.com/office/drawing/2014/main" id="{00000000-0008-0000-0100-0000D6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15" name="CaixaDeTexto 214">
          <a:extLst>
            <a:ext uri="{FF2B5EF4-FFF2-40B4-BE49-F238E27FC236}">
              <a16:creationId xmlns:a16="http://schemas.microsoft.com/office/drawing/2014/main" id="{00000000-0008-0000-0100-0000D7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16" name="CaixaDeTexto 215">
          <a:extLst>
            <a:ext uri="{FF2B5EF4-FFF2-40B4-BE49-F238E27FC236}">
              <a16:creationId xmlns:a16="http://schemas.microsoft.com/office/drawing/2014/main" id="{00000000-0008-0000-0100-0000D8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17" name="CaixaDeTexto 216">
          <a:extLst>
            <a:ext uri="{FF2B5EF4-FFF2-40B4-BE49-F238E27FC236}">
              <a16:creationId xmlns:a16="http://schemas.microsoft.com/office/drawing/2014/main" id="{00000000-0008-0000-0100-0000D9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18" name="CaixaDeTexto 217">
          <a:extLst>
            <a:ext uri="{FF2B5EF4-FFF2-40B4-BE49-F238E27FC236}">
              <a16:creationId xmlns:a16="http://schemas.microsoft.com/office/drawing/2014/main" id="{00000000-0008-0000-0100-0000DA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19" name="CaixaDeTexto 218">
          <a:extLst>
            <a:ext uri="{FF2B5EF4-FFF2-40B4-BE49-F238E27FC236}">
              <a16:creationId xmlns:a16="http://schemas.microsoft.com/office/drawing/2014/main" id="{00000000-0008-0000-0100-0000DB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20" name="CaixaDeTexto 219">
          <a:extLst>
            <a:ext uri="{FF2B5EF4-FFF2-40B4-BE49-F238E27FC236}">
              <a16:creationId xmlns:a16="http://schemas.microsoft.com/office/drawing/2014/main" id="{00000000-0008-0000-0100-0000DC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21" name="CaixaDeTexto 220">
          <a:extLst>
            <a:ext uri="{FF2B5EF4-FFF2-40B4-BE49-F238E27FC236}">
              <a16:creationId xmlns:a16="http://schemas.microsoft.com/office/drawing/2014/main" id="{00000000-0008-0000-0100-0000DD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22" name="CaixaDeTexto 221">
          <a:extLst>
            <a:ext uri="{FF2B5EF4-FFF2-40B4-BE49-F238E27FC236}">
              <a16:creationId xmlns:a16="http://schemas.microsoft.com/office/drawing/2014/main" id="{00000000-0008-0000-0100-0000DE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23" name="CaixaDeTexto 222">
          <a:extLst>
            <a:ext uri="{FF2B5EF4-FFF2-40B4-BE49-F238E27FC236}">
              <a16:creationId xmlns:a16="http://schemas.microsoft.com/office/drawing/2014/main" id="{00000000-0008-0000-0100-0000DF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24" name="CaixaDeTexto 223">
          <a:extLst>
            <a:ext uri="{FF2B5EF4-FFF2-40B4-BE49-F238E27FC236}">
              <a16:creationId xmlns:a16="http://schemas.microsoft.com/office/drawing/2014/main" id="{00000000-0008-0000-0100-0000E0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25" name="CaixaDeTexto 224">
          <a:extLst>
            <a:ext uri="{FF2B5EF4-FFF2-40B4-BE49-F238E27FC236}">
              <a16:creationId xmlns:a16="http://schemas.microsoft.com/office/drawing/2014/main" id="{00000000-0008-0000-0100-0000E1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26" name="CaixaDeTexto 225">
          <a:extLst>
            <a:ext uri="{FF2B5EF4-FFF2-40B4-BE49-F238E27FC236}">
              <a16:creationId xmlns:a16="http://schemas.microsoft.com/office/drawing/2014/main" id="{00000000-0008-0000-0100-0000E2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27" name="CaixaDeTexto 226">
          <a:extLst>
            <a:ext uri="{FF2B5EF4-FFF2-40B4-BE49-F238E27FC236}">
              <a16:creationId xmlns:a16="http://schemas.microsoft.com/office/drawing/2014/main" id="{00000000-0008-0000-0100-0000E3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28" name="CaixaDeTexto 227">
          <a:extLst>
            <a:ext uri="{FF2B5EF4-FFF2-40B4-BE49-F238E27FC236}">
              <a16:creationId xmlns:a16="http://schemas.microsoft.com/office/drawing/2014/main" id="{00000000-0008-0000-0100-0000E4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29" name="CaixaDeTexto 228">
          <a:extLst>
            <a:ext uri="{FF2B5EF4-FFF2-40B4-BE49-F238E27FC236}">
              <a16:creationId xmlns:a16="http://schemas.microsoft.com/office/drawing/2014/main" id="{00000000-0008-0000-0100-0000E5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30" name="CaixaDeTexto 229">
          <a:extLst>
            <a:ext uri="{FF2B5EF4-FFF2-40B4-BE49-F238E27FC236}">
              <a16:creationId xmlns:a16="http://schemas.microsoft.com/office/drawing/2014/main" id="{00000000-0008-0000-0100-0000E6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31" name="CaixaDeTexto 230">
          <a:extLst>
            <a:ext uri="{FF2B5EF4-FFF2-40B4-BE49-F238E27FC236}">
              <a16:creationId xmlns:a16="http://schemas.microsoft.com/office/drawing/2014/main" id="{00000000-0008-0000-0100-0000E7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32" name="CaixaDeTexto 231">
          <a:extLst>
            <a:ext uri="{FF2B5EF4-FFF2-40B4-BE49-F238E27FC236}">
              <a16:creationId xmlns:a16="http://schemas.microsoft.com/office/drawing/2014/main" id="{00000000-0008-0000-0100-0000E8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33" name="CaixaDeTexto 232">
          <a:extLst>
            <a:ext uri="{FF2B5EF4-FFF2-40B4-BE49-F238E27FC236}">
              <a16:creationId xmlns:a16="http://schemas.microsoft.com/office/drawing/2014/main" id="{00000000-0008-0000-0100-0000E9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34" name="CaixaDeTexto 233">
          <a:extLst>
            <a:ext uri="{FF2B5EF4-FFF2-40B4-BE49-F238E27FC236}">
              <a16:creationId xmlns:a16="http://schemas.microsoft.com/office/drawing/2014/main" id="{00000000-0008-0000-0100-0000EA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35" name="CaixaDeTexto 234">
          <a:extLst>
            <a:ext uri="{FF2B5EF4-FFF2-40B4-BE49-F238E27FC236}">
              <a16:creationId xmlns:a16="http://schemas.microsoft.com/office/drawing/2014/main" id="{00000000-0008-0000-0100-0000EB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36" name="CaixaDeTexto 235">
          <a:extLst>
            <a:ext uri="{FF2B5EF4-FFF2-40B4-BE49-F238E27FC236}">
              <a16:creationId xmlns:a16="http://schemas.microsoft.com/office/drawing/2014/main" id="{00000000-0008-0000-0100-0000EC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37" name="CaixaDeTexto 236">
          <a:extLst>
            <a:ext uri="{FF2B5EF4-FFF2-40B4-BE49-F238E27FC236}">
              <a16:creationId xmlns:a16="http://schemas.microsoft.com/office/drawing/2014/main" id="{00000000-0008-0000-0100-0000ED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38" name="CaixaDeTexto 237">
          <a:extLst>
            <a:ext uri="{FF2B5EF4-FFF2-40B4-BE49-F238E27FC236}">
              <a16:creationId xmlns:a16="http://schemas.microsoft.com/office/drawing/2014/main" id="{00000000-0008-0000-0100-0000EE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39" name="CaixaDeTexto 238">
          <a:extLst>
            <a:ext uri="{FF2B5EF4-FFF2-40B4-BE49-F238E27FC236}">
              <a16:creationId xmlns:a16="http://schemas.microsoft.com/office/drawing/2014/main" id="{00000000-0008-0000-0100-0000EF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40" name="CaixaDeTexto 239">
          <a:extLst>
            <a:ext uri="{FF2B5EF4-FFF2-40B4-BE49-F238E27FC236}">
              <a16:creationId xmlns:a16="http://schemas.microsoft.com/office/drawing/2014/main" id="{00000000-0008-0000-0100-0000F0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41" name="CaixaDeTexto 240">
          <a:extLst>
            <a:ext uri="{FF2B5EF4-FFF2-40B4-BE49-F238E27FC236}">
              <a16:creationId xmlns:a16="http://schemas.microsoft.com/office/drawing/2014/main" id="{00000000-0008-0000-0100-0000F1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42" name="CaixaDeTexto 241">
          <a:extLst>
            <a:ext uri="{FF2B5EF4-FFF2-40B4-BE49-F238E27FC236}">
              <a16:creationId xmlns:a16="http://schemas.microsoft.com/office/drawing/2014/main" id="{00000000-0008-0000-0100-0000F2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43" name="CaixaDeTexto 242">
          <a:extLst>
            <a:ext uri="{FF2B5EF4-FFF2-40B4-BE49-F238E27FC236}">
              <a16:creationId xmlns:a16="http://schemas.microsoft.com/office/drawing/2014/main" id="{00000000-0008-0000-0100-0000F3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44" name="CaixaDeTexto 243">
          <a:extLst>
            <a:ext uri="{FF2B5EF4-FFF2-40B4-BE49-F238E27FC236}">
              <a16:creationId xmlns:a16="http://schemas.microsoft.com/office/drawing/2014/main" id="{00000000-0008-0000-0100-0000F4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45" name="CaixaDeTexto 244">
          <a:extLst>
            <a:ext uri="{FF2B5EF4-FFF2-40B4-BE49-F238E27FC236}">
              <a16:creationId xmlns:a16="http://schemas.microsoft.com/office/drawing/2014/main" id="{00000000-0008-0000-0100-0000F5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46" name="CaixaDeTexto 245">
          <a:extLst>
            <a:ext uri="{FF2B5EF4-FFF2-40B4-BE49-F238E27FC236}">
              <a16:creationId xmlns:a16="http://schemas.microsoft.com/office/drawing/2014/main" id="{00000000-0008-0000-0100-0000F6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47" name="CaixaDeTexto 246">
          <a:extLst>
            <a:ext uri="{FF2B5EF4-FFF2-40B4-BE49-F238E27FC236}">
              <a16:creationId xmlns:a16="http://schemas.microsoft.com/office/drawing/2014/main" id="{00000000-0008-0000-0100-0000F7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48" name="CaixaDeTexto 247">
          <a:extLst>
            <a:ext uri="{FF2B5EF4-FFF2-40B4-BE49-F238E27FC236}">
              <a16:creationId xmlns:a16="http://schemas.microsoft.com/office/drawing/2014/main" id="{00000000-0008-0000-0100-0000F8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49" name="CaixaDeTexto 248">
          <a:extLst>
            <a:ext uri="{FF2B5EF4-FFF2-40B4-BE49-F238E27FC236}">
              <a16:creationId xmlns:a16="http://schemas.microsoft.com/office/drawing/2014/main" id="{00000000-0008-0000-0100-0000F9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50" name="CaixaDeTexto 249">
          <a:extLst>
            <a:ext uri="{FF2B5EF4-FFF2-40B4-BE49-F238E27FC236}">
              <a16:creationId xmlns:a16="http://schemas.microsoft.com/office/drawing/2014/main" id="{00000000-0008-0000-0100-0000FA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51" name="CaixaDeTexto 250">
          <a:extLst>
            <a:ext uri="{FF2B5EF4-FFF2-40B4-BE49-F238E27FC236}">
              <a16:creationId xmlns:a16="http://schemas.microsoft.com/office/drawing/2014/main" id="{00000000-0008-0000-0100-0000FB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52" name="CaixaDeTexto 251">
          <a:extLst>
            <a:ext uri="{FF2B5EF4-FFF2-40B4-BE49-F238E27FC236}">
              <a16:creationId xmlns:a16="http://schemas.microsoft.com/office/drawing/2014/main" id="{00000000-0008-0000-0100-0000FC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53" name="CaixaDeTexto 252">
          <a:extLst>
            <a:ext uri="{FF2B5EF4-FFF2-40B4-BE49-F238E27FC236}">
              <a16:creationId xmlns:a16="http://schemas.microsoft.com/office/drawing/2014/main" id="{00000000-0008-0000-0100-0000FD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54" name="CaixaDeTexto 253">
          <a:extLst>
            <a:ext uri="{FF2B5EF4-FFF2-40B4-BE49-F238E27FC236}">
              <a16:creationId xmlns:a16="http://schemas.microsoft.com/office/drawing/2014/main" id="{00000000-0008-0000-0100-0000FE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55" name="CaixaDeTexto 254">
          <a:extLst>
            <a:ext uri="{FF2B5EF4-FFF2-40B4-BE49-F238E27FC236}">
              <a16:creationId xmlns:a16="http://schemas.microsoft.com/office/drawing/2014/main" id="{00000000-0008-0000-0100-0000FF00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56" name="CaixaDeTexto 255">
          <a:extLst>
            <a:ext uri="{FF2B5EF4-FFF2-40B4-BE49-F238E27FC236}">
              <a16:creationId xmlns:a16="http://schemas.microsoft.com/office/drawing/2014/main" id="{00000000-0008-0000-0100-000000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57" name="CaixaDeTexto 256">
          <a:extLst>
            <a:ext uri="{FF2B5EF4-FFF2-40B4-BE49-F238E27FC236}">
              <a16:creationId xmlns:a16="http://schemas.microsoft.com/office/drawing/2014/main" id="{00000000-0008-0000-0100-000001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58" name="CaixaDeTexto 257">
          <a:extLst>
            <a:ext uri="{FF2B5EF4-FFF2-40B4-BE49-F238E27FC236}">
              <a16:creationId xmlns:a16="http://schemas.microsoft.com/office/drawing/2014/main" id="{00000000-0008-0000-0100-000002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59" name="CaixaDeTexto 258">
          <a:extLst>
            <a:ext uri="{FF2B5EF4-FFF2-40B4-BE49-F238E27FC236}">
              <a16:creationId xmlns:a16="http://schemas.microsoft.com/office/drawing/2014/main" id="{00000000-0008-0000-0100-000003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60" name="CaixaDeTexto 259">
          <a:extLst>
            <a:ext uri="{FF2B5EF4-FFF2-40B4-BE49-F238E27FC236}">
              <a16:creationId xmlns:a16="http://schemas.microsoft.com/office/drawing/2014/main" id="{00000000-0008-0000-0100-000004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61" name="CaixaDeTexto 260">
          <a:extLst>
            <a:ext uri="{FF2B5EF4-FFF2-40B4-BE49-F238E27FC236}">
              <a16:creationId xmlns:a16="http://schemas.microsoft.com/office/drawing/2014/main" id="{00000000-0008-0000-0100-000005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62" name="CaixaDeTexto 261">
          <a:extLst>
            <a:ext uri="{FF2B5EF4-FFF2-40B4-BE49-F238E27FC236}">
              <a16:creationId xmlns:a16="http://schemas.microsoft.com/office/drawing/2014/main" id="{00000000-0008-0000-0100-000006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63" name="CaixaDeTexto 262">
          <a:extLst>
            <a:ext uri="{FF2B5EF4-FFF2-40B4-BE49-F238E27FC236}">
              <a16:creationId xmlns:a16="http://schemas.microsoft.com/office/drawing/2014/main" id="{00000000-0008-0000-0100-000007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64" name="CaixaDeTexto 263">
          <a:extLst>
            <a:ext uri="{FF2B5EF4-FFF2-40B4-BE49-F238E27FC236}">
              <a16:creationId xmlns:a16="http://schemas.microsoft.com/office/drawing/2014/main" id="{00000000-0008-0000-0100-000008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65" name="CaixaDeTexto 264">
          <a:extLst>
            <a:ext uri="{FF2B5EF4-FFF2-40B4-BE49-F238E27FC236}">
              <a16:creationId xmlns:a16="http://schemas.microsoft.com/office/drawing/2014/main" id="{00000000-0008-0000-0100-000009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66" name="CaixaDeTexto 265">
          <a:extLst>
            <a:ext uri="{FF2B5EF4-FFF2-40B4-BE49-F238E27FC236}">
              <a16:creationId xmlns:a16="http://schemas.microsoft.com/office/drawing/2014/main" id="{00000000-0008-0000-0100-00000A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67" name="CaixaDeTexto 266">
          <a:extLst>
            <a:ext uri="{FF2B5EF4-FFF2-40B4-BE49-F238E27FC236}">
              <a16:creationId xmlns:a16="http://schemas.microsoft.com/office/drawing/2014/main" id="{00000000-0008-0000-0100-00000B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68" name="CaixaDeTexto 267">
          <a:extLst>
            <a:ext uri="{FF2B5EF4-FFF2-40B4-BE49-F238E27FC236}">
              <a16:creationId xmlns:a16="http://schemas.microsoft.com/office/drawing/2014/main" id="{00000000-0008-0000-0100-00000C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69" name="CaixaDeTexto 268">
          <a:extLst>
            <a:ext uri="{FF2B5EF4-FFF2-40B4-BE49-F238E27FC236}">
              <a16:creationId xmlns:a16="http://schemas.microsoft.com/office/drawing/2014/main" id="{00000000-0008-0000-0100-00000D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70" name="CaixaDeTexto 269">
          <a:extLst>
            <a:ext uri="{FF2B5EF4-FFF2-40B4-BE49-F238E27FC236}">
              <a16:creationId xmlns:a16="http://schemas.microsoft.com/office/drawing/2014/main" id="{00000000-0008-0000-0100-00000E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71" name="CaixaDeTexto 270">
          <a:extLst>
            <a:ext uri="{FF2B5EF4-FFF2-40B4-BE49-F238E27FC236}">
              <a16:creationId xmlns:a16="http://schemas.microsoft.com/office/drawing/2014/main" id="{00000000-0008-0000-0100-00000F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72" name="CaixaDeTexto 271">
          <a:extLst>
            <a:ext uri="{FF2B5EF4-FFF2-40B4-BE49-F238E27FC236}">
              <a16:creationId xmlns:a16="http://schemas.microsoft.com/office/drawing/2014/main" id="{00000000-0008-0000-0100-000010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73" name="CaixaDeTexto 272">
          <a:extLst>
            <a:ext uri="{FF2B5EF4-FFF2-40B4-BE49-F238E27FC236}">
              <a16:creationId xmlns:a16="http://schemas.microsoft.com/office/drawing/2014/main" id="{00000000-0008-0000-0100-000011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74" name="CaixaDeTexto 273">
          <a:extLst>
            <a:ext uri="{FF2B5EF4-FFF2-40B4-BE49-F238E27FC236}">
              <a16:creationId xmlns:a16="http://schemas.microsoft.com/office/drawing/2014/main" id="{00000000-0008-0000-0100-000012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75" name="CaixaDeTexto 274">
          <a:extLst>
            <a:ext uri="{FF2B5EF4-FFF2-40B4-BE49-F238E27FC236}">
              <a16:creationId xmlns:a16="http://schemas.microsoft.com/office/drawing/2014/main" id="{00000000-0008-0000-0100-000013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76" name="CaixaDeTexto 275">
          <a:extLst>
            <a:ext uri="{FF2B5EF4-FFF2-40B4-BE49-F238E27FC236}">
              <a16:creationId xmlns:a16="http://schemas.microsoft.com/office/drawing/2014/main" id="{00000000-0008-0000-0100-000014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77" name="CaixaDeTexto 276">
          <a:extLst>
            <a:ext uri="{FF2B5EF4-FFF2-40B4-BE49-F238E27FC236}">
              <a16:creationId xmlns:a16="http://schemas.microsoft.com/office/drawing/2014/main" id="{00000000-0008-0000-0100-000015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78" name="CaixaDeTexto 277">
          <a:extLst>
            <a:ext uri="{FF2B5EF4-FFF2-40B4-BE49-F238E27FC236}">
              <a16:creationId xmlns:a16="http://schemas.microsoft.com/office/drawing/2014/main" id="{00000000-0008-0000-0100-000016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79" name="CaixaDeTexto 278">
          <a:extLst>
            <a:ext uri="{FF2B5EF4-FFF2-40B4-BE49-F238E27FC236}">
              <a16:creationId xmlns:a16="http://schemas.microsoft.com/office/drawing/2014/main" id="{00000000-0008-0000-0100-000017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80" name="CaixaDeTexto 279">
          <a:extLst>
            <a:ext uri="{FF2B5EF4-FFF2-40B4-BE49-F238E27FC236}">
              <a16:creationId xmlns:a16="http://schemas.microsoft.com/office/drawing/2014/main" id="{00000000-0008-0000-0100-000018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81" name="CaixaDeTexto 280">
          <a:extLst>
            <a:ext uri="{FF2B5EF4-FFF2-40B4-BE49-F238E27FC236}">
              <a16:creationId xmlns:a16="http://schemas.microsoft.com/office/drawing/2014/main" id="{00000000-0008-0000-0100-000019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82" name="CaixaDeTexto 281">
          <a:extLst>
            <a:ext uri="{FF2B5EF4-FFF2-40B4-BE49-F238E27FC236}">
              <a16:creationId xmlns:a16="http://schemas.microsoft.com/office/drawing/2014/main" id="{00000000-0008-0000-0100-00001A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83" name="CaixaDeTexto 282">
          <a:extLst>
            <a:ext uri="{FF2B5EF4-FFF2-40B4-BE49-F238E27FC236}">
              <a16:creationId xmlns:a16="http://schemas.microsoft.com/office/drawing/2014/main" id="{00000000-0008-0000-0100-00001B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84" name="CaixaDeTexto 283">
          <a:extLst>
            <a:ext uri="{FF2B5EF4-FFF2-40B4-BE49-F238E27FC236}">
              <a16:creationId xmlns:a16="http://schemas.microsoft.com/office/drawing/2014/main" id="{00000000-0008-0000-0100-00001C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85" name="CaixaDeTexto 284">
          <a:extLst>
            <a:ext uri="{FF2B5EF4-FFF2-40B4-BE49-F238E27FC236}">
              <a16:creationId xmlns:a16="http://schemas.microsoft.com/office/drawing/2014/main" id="{00000000-0008-0000-0100-00001D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86" name="CaixaDeTexto 285">
          <a:extLst>
            <a:ext uri="{FF2B5EF4-FFF2-40B4-BE49-F238E27FC236}">
              <a16:creationId xmlns:a16="http://schemas.microsoft.com/office/drawing/2014/main" id="{00000000-0008-0000-0100-00001E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87" name="CaixaDeTexto 286">
          <a:extLst>
            <a:ext uri="{FF2B5EF4-FFF2-40B4-BE49-F238E27FC236}">
              <a16:creationId xmlns:a16="http://schemas.microsoft.com/office/drawing/2014/main" id="{00000000-0008-0000-0100-00001F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88" name="CaixaDeTexto 287">
          <a:extLst>
            <a:ext uri="{FF2B5EF4-FFF2-40B4-BE49-F238E27FC236}">
              <a16:creationId xmlns:a16="http://schemas.microsoft.com/office/drawing/2014/main" id="{00000000-0008-0000-0100-000020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89" name="CaixaDeTexto 288">
          <a:extLst>
            <a:ext uri="{FF2B5EF4-FFF2-40B4-BE49-F238E27FC236}">
              <a16:creationId xmlns:a16="http://schemas.microsoft.com/office/drawing/2014/main" id="{00000000-0008-0000-0100-000021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90" name="CaixaDeTexto 289">
          <a:extLst>
            <a:ext uri="{FF2B5EF4-FFF2-40B4-BE49-F238E27FC236}">
              <a16:creationId xmlns:a16="http://schemas.microsoft.com/office/drawing/2014/main" id="{00000000-0008-0000-0100-000022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91" name="CaixaDeTexto 290">
          <a:extLst>
            <a:ext uri="{FF2B5EF4-FFF2-40B4-BE49-F238E27FC236}">
              <a16:creationId xmlns:a16="http://schemas.microsoft.com/office/drawing/2014/main" id="{00000000-0008-0000-0100-000023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92" name="CaixaDeTexto 291">
          <a:extLst>
            <a:ext uri="{FF2B5EF4-FFF2-40B4-BE49-F238E27FC236}">
              <a16:creationId xmlns:a16="http://schemas.microsoft.com/office/drawing/2014/main" id="{00000000-0008-0000-0100-000024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93" name="CaixaDeTexto 292">
          <a:extLst>
            <a:ext uri="{FF2B5EF4-FFF2-40B4-BE49-F238E27FC236}">
              <a16:creationId xmlns:a16="http://schemas.microsoft.com/office/drawing/2014/main" id="{00000000-0008-0000-0100-000025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94" name="CaixaDeTexto 293">
          <a:extLst>
            <a:ext uri="{FF2B5EF4-FFF2-40B4-BE49-F238E27FC236}">
              <a16:creationId xmlns:a16="http://schemas.microsoft.com/office/drawing/2014/main" id="{00000000-0008-0000-0100-000026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95" name="CaixaDeTexto 294">
          <a:extLst>
            <a:ext uri="{FF2B5EF4-FFF2-40B4-BE49-F238E27FC236}">
              <a16:creationId xmlns:a16="http://schemas.microsoft.com/office/drawing/2014/main" id="{00000000-0008-0000-0100-000027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96" name="CaixaDeTexto 295">
          <a:extLst>
            <a:ext uri="{FF2B5EF4-FFF2-40B4-BE49-F238E27FC236}">
              <a16:creationId xmlns:a16="http://schemas.microsoft.com/office/drawing/2014/main" id="{00000000-0008-0000-0100-000028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97" name="CaixaDeTexto 296">
          <a:extLst>
            <a:ext uri="{FF2B5EF4-FFF2-40B4-BE49-F238E27FC236}">
              <a16:creationId xmlns:a16="http://schemas.microsoft.com/office/drawing/2014/main" id="{00000000-0008-0000-0100-000029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98" name="CaixaDeTexto 297">
          <a:extLst>
            <a:ext uri="{FF2B5EF4-FFF2-40B4-BE49-F238E27FC236}">
              <a16:creationId xmlns:a16="http://schemas.microsoft.com/office/drawing/2014/main" id="{00000000-0008-0000-0100-00002A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299" name="CaixaDeTexto 298">
          <a:extLst>
            <a:ext uri="{FF2B5EF4-FFF2-40B4-BE49-F238E27FC236}">
              <a16:creationId xmlns:a16="http://schemas.microsoft.com/office/drawing/2014/main" id="{00000000-0008-0000-0100-00002B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00" name="CaixaDeTexto 299">
          <a:extLst>
            <a:ext uri="{FF2B5EF4-FFF2-40B4-BE49-F238E27FC236}">
              <a16:creationId xmlns:a16="http://schemas.microsoft.com/office/drawing/2014/main" id="{00000000-0008-0000-0100-00002C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01" name="CaixaDeTexto 300">
          <a:extLst>
            <a:ext uri="{FF2B5EF4-FFF2-40B4-BE49-F238E27FC236}">
              <a16:creationId xmlns:a16="http://schemas.microsoft.com/office/drawing/2014/main" id="{00000000-0008-0000-0100-00002D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02" name="CaixaDeTexto 301">
          <a:extLst>
            <a:ext uri="{FF2B5EF4-FFF2-40B4-BE49-F238E27FC236}">
              <a16:creationId xmlns:a16="http://schemas.microsoft.com/office/drawing/2014/main" id="{00000000-0008-0000-0100-00002E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03" name="CaixaDeTexto 302">
          <a:extLst>
            <a:ext uri="{FF2B5EF4-FFF2-40B4-BE49-F238E27FC236}">
              <a16:creationId xmlns:a16="http://schemas.microsoft.com/office/drawing/2014/main" id="{00000000-0008-0000-0100-00002F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04" name="CaixaDeTexto 303">
          <a:extLst>
            <a:ext uri="{FF2B5EF4-FFF2-40B4-BE49-F238E27FC236}">
              <a16:creationId xmlns:a16="http://schemas.microsoft.com/office/drawing/2014/main" id="{00000000-0008-0000-0100-000030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05" name="CaixaDeTexto 304">
          <a:extLst>
            <a:ext uri="{FF2B5EF4-FFF2-40B4-BE49-F238E27FC236}">
              <a16:creationId xmlns:a16="http://schemas.microsoft.com/office/drawing/2014/main" id="{00000000-0008-0000-0100-000031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06" name="CaixaDeTexto 305">
          <a:extLst>
            <a:ext uri="{FF2B5EF4-FFF2-40B4-BE49-F238E27FC236}">
              <a16:creationId xmlns:a16="http://schemas.microsoft.com/office/drawing/2014/main" id="{00000000-0008-0000-0100-000032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07" name="CaixaDeTexto 306">
          <a:extLst>
            <a:ext uri="{FF2B5EF4-FFF2-40B4-BE49-F238E27FC236}">
              <a16:creationId xmlns:a16="http://schemas.microsoft.com/office/drawing/2014/main" id="{00000000-0008-0000-0100-000033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08" name="CaixaDeTexto 307">
          <a:extLst>
            <a:ext uri="{FF2B5EF4-FFF2-40B4-BE49-F238E27FC236}">
              <a16:creationId xmlns:a16="http://schemas.microsoft.com/office/drawing/2014/main" id="{00000000-0008-0000-0100-000034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09" name="CaixaDeTexto 308">
          <a:extLst>
            <a:ext uri="{FF2B5EF4-FFF2-40B4-BE49-F238E27FC236}">
              <a16:creationId xmlns:a16="http://schemas.microsoft.com/office/drawing/2014/main" id="{00000000-0008-0000-0100-000035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10" name="CaixaDeTexto 309">
          <a:extLst>
            <a:ext uri="{FF2B5EF4-FFF2-40B4-BE49-F238E27FC236}">
              <a16:creationId xmlns:a16="http://schemas.microsoft.com/office/drawing/2014/main" id="{00000000-0008-0000-0100-000036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11" name="CaixaDeTexto 310">
          <a:extLst>
            <a:ext uri="{FF2B5EF4-FFF2-40B4-BE49-F238E27FC236}">
              <a16:creationId xmlns:a16="http://schemas.microsoft.com/office/drawing/2014/main" id="{00000000-0008-0000-0100-000037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12" name="CaixaDeTexto 311">
          <a:extLst>
            <a:ext uri="{FF2B5EF4-FFF2-40B4-BE49-F238E27FC236}">
              <a16:creationId xmlns:a16="http://schemas.microsoft.com/office/drawing/2014/main" id="{00000000-0008-0000-0100-000038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13" name="CaixaDeTexto 312">
          <a:extLst>
            <a:ext uri="{FF2B5EF4-FFF2-40B4-BE49-F238E27FC236}">
              <a16:creationId xmlns:a16="http://schemas.microsoft.com/office/drawing/2014/main" id="{00000000-0008-0000-0100-000039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14" name="CaixaDeTexto 313">
          <a:extLst>
            <a:ext uri="{FF2B5EF4-FFF2-40B4-BE49-F238E27FC236}">
              <a16:creationId xmlns:a16="http://schemas.microsoft.com/office/drawing/2014/main" id="{00000000-0008-0000-0100-00003A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15" name="CaixaDeTexto 314">
          <a:extLst>
            <a:ext uri="{FF2B5EF4-FFF2-40B4-BE49-F238E27FC236}">
              <a16:creationId xmlns:a16="http://schemas.microsoft.com/office/drawing/2014/main" id="{00000000-0008-0000-0100-00003B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16" name="CaixaDeTexto 315">
          <a:extLst>
            <a:ext uri="{FF2B5EF4-FFF2-40B4-BE49-F238E27FC236}">
              <a16:creationId xmlns:a16="http://schemas.microsoft.com/office/drawing/2014/main" id="{00000000-0008-0000-0100-00003C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17" name="CaixaDeTexto 316">
          <a:extLst>
            <a:ext uri="{FF2B5EF4-FFF2-40B4-BE49-F238E27FC236}">
              <a16:creationId xmlns:a16="http://schemas.microsoft.com/office/drawing/2014/main" id="{00000000-0008-0000-0100-00003D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18" name="CaixaDeTexto 317">
          <a:extLst>
            <a:ext uri="{FF2B5EF4-FFF2-40B4-BE49-F238E27FC236}">
              <a16:creationId xmlns:a16="http://schemas.microsoft.com/office/drawing/2014/main" id="{00000000-0008-0000-0100-00003E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19" name="CaixaDeTexto 318">
          <a:extLst>
            <a:ext uri="{FF2B5EF4-FFF2-40B4-BE49-F238E27FC236}">
              <a16:creationId xmlns:a16="http://schemas.microsoft.com/office/drawing/2014/main" id="{00000000-0008-0000-0100-00003F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20" name="CaixaDeTexto 319">
          <a:extLst>
            <a:ext uri="{FF2B5EF4-FFF2-40B4-BE49-F238E27FC236}">
              <a16:creationId xmlns:a16="http://schemas.microsoft.com/office/drawing/2014/main" id="{00000000-0008-0000-0100-000040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21" name="CaixaDeTexto 320">
          <a:extLst>
            <a:ext uri="{FF2B5EF4-FFF2-40B4-BE49-F238E27FC236}">
              <a16:creationId xmlns:a16="http://schemas.microsoft.com/office/drawing/2014/main" id="{00000000-0008-0000-0100-000041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22" name="CaixaDeTexto 321">
          <a:extLst>
            <a:ext uri="{FF2B5EF4-FFF2-40B4-BE49-F238E27FC236}">
              <a16:creationId xmlns:a16="http://schemas.microsoft.com/office/drawing/2014/main" id="{00000000-0008-0000-0100-000042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23" name="CaixaDeTexto 322">
          <a:extLst>
            <a:ext uri="{FF2B5EF4-FFF2-40B4-BE49-F238E27FC236}">
              <a16:creationId xmlns:a16="http://schemas.microsoft.com/office/drawing/2014/main" id="{00000000-0008-0000-0100-000043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24" name="CaixaDeTexto 323">
          <a:extLst>
            <a:ext uri="{FF2B5EF4-FFF2-40B4-BE49-F238E27FC236}">
              <a16:creationId xmlns:a16="http://schemas.microsoft.com/office/drawing/2014/main" id="{00000000-0008-0000-0100-000044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25" name="CaixaDeTexto 324">
          <a:extLst>
            <a:ext uri="{FF2B5EF4-FFF2-40B4-BE49-F238E27FC236}">
              <a16:creationId xmlns:a16="http://schemas.microsoft.com/office/drawing/2014/main" id="{00000000-0008-0000-0100-000045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26" name="CaixaDeTexto 325">
          <a:extLst>
            <a:ext uri="{FF2B5EF4-FFF2-40B4-BE49-F238E27FC236}">
              <a16:creationId xmlns:a16="http://schemas.microsoft.com/office/drawing/2014/main" id="{00000000-0008-0000-0100-000046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27" name="CaixaDeTexto 326">
          <a:extLst>
            <a:ext uri="{FF2B5EF4-FFF2-40B4-BE49-F238E27FC236}">
              <a16:creationId xmlns:a16="http://schemas.microsoft.com/office/drawing/2014/main" id="{00000000-0008-0000-0100-000047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28" name="CaixaDeTexto 327">
          <a:extLst>
            <a:ext uri="{FF2B5EF4-FFF2-40B4-BE49-F238E27FC236}">
              <a16:creationId xmlns:a16="http://schemas.microsoft.com/office/drawing/2014/main" id="{00000000-0008-0000-0100-000048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29" name="CaixaDeTexto 328">
          <a:extLst>
            <a:ext uri="{FF2B5EF4-FFF2-40B4-BE49-F238E27FC236}">
              <a16:creationId xmlns:a16="http://schemas.microsoft.com/office/drawing/2014/main" id="{00000000-0008-0000-0100-000049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30" name="CaixaDeTexto 329">
          <a:extLst>
            <a:ext uri="{FF2B5EF4-FFF2-40B4-BE49-F238E27FC236}">
              <a16:creationId xmlns:a16="http://schemas.microsoft.com/office/drawing/2014/main" id="{00000000-0008-0000-0100-00004A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31" name="CaixaDeTexto 330">
          <a:extLst>
            <a:ext uri="{FF2B5EF4-FFF2-40B4-BE49-F238E27FC236}">
              <a16:creationId xmlns:a16="http://schemas.microsoft.com/office/drawing/2014/main" id="{00000000-0008-0000-0100-00004B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32" name="CaixaDeTexto 331">
          <a:extLst>
            <a:ext uri="{FF2B5EF4-FFF2-40B4-BE49-F238E27FC236}">
              <a16:creationId xmlns:a16="http://schemas.microsoft.com/office/drawing/2014/main" id="{00000000-0008-0000-0100-00004C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33" name="CaixaDeTexto 332">
          <a:extLst>
            <a:ext uri="{FF2B5EF4-FFF2-40B4-BE49-F238E27FC236}">
              <a16:creationId xmlns:a16="http://schemas.microsoft.com/office/drawing/2014/main" id="{00000000-0008-0000-0100-00004D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34" name="CaixaDeTexto 333">
          <a:extLst>
            <a:ext uri="{FF2B5EF4-FFF2-40B4-BE49-F238E27FC236}">
              <a16:creationId xmlns:a16="http://schemas.microsoft.com/office/drawing/2014/main" id="{00000000-0008-0000-0100-00004E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35" name="CaixaDeTexto 334">
          <a:extLst>
            <a:ext uri="{FF2B5EF4-FFF2-40B4-BE49-F238E27FC236}">
              <a16:creationId xmlns:a16="http://schemas.microsoft.com/office/drawing/2014/main" id="{00000000-0008-0000-0100-00004F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36" name="CaixaDeTexto 335">
          <a:extLst>
            <a:ext uri="{FF2B5EF4-FFF2-40B4-BE49-F238E27FC236}">
              <a16:creationId xmlns:a16="http://schemas.microsoft.com/office/drawing/2014/main" id="{00000000-0008-0000-0100-000050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37" name="CaixaDeTexto 336">
          <a:extLst>
            <a:ext uri="{FF2B5EF4-FFF2-40B4-BE49-F238E27FC236}">
              <a16:creationId xmlns:a16="http://schemas.microsoft.com/office/drawing/2014/main" id="{00000000-0008-0000-0100-000051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38" name="CaixaDeTexto 337">
          <a:extLst>
            <a:ext uri="{FF2B5EF4-FFF2-40B4-BE49-F238E27FC236}">
              <a16:creationId xmlns:a16="http://schemas.microsoft.com/office/drawing/2014/main" id="{00000000-0008-0000-0100-000052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39" name="CaixaDeTexto 338">
          <a:extLst>
            <a:ext uri="{FF2B5EF4-FFF2-40B4-BE49-F238E27FC236}">
              <a16:creationId xmlns:a16="http://schemas.microsoft.com/office/drawing/2014/main" id="{00000000-0008-0000-0100-000053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40" name="CaixaDeTexto 339">
          <a:extLst>
            <a:ext uri="{FF2B5EF4-FFF2-40B4-BE49-F238E27FC236}">
              <a16:creationId xmlns:a16="http://schemas.microsoft.com/office/drawing/2014/main" id="{00000000-0008-0000-0100-000054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41" name="CaixaDeTexto 340">
          <a:extLst>
            <a:ext uri="{FF2B5EF4-FFF2-40B4-BE49-F238E27FC236}">
              <a16:creationId xmlns:a16="http://schemas.microsoft.com/office/drawing/2014/main" id="{00000000-0008-0000-0100-000055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42" name="CaixaDeTexto 341">
          <a:extLst>
            <a:ext uri="{FF2B5EF4-FFF2-40B4-BE49-F238E27FC236}">
              <a16:creationId xmlns:a16="http://schemas.microsoft.com/office/drawing/2014/main" id="{00000000-0008-0000-0100-000056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43" name="CaixaDeTexto 342">
          <a:extLst>
            <a:ext uri="{FF2B5EF4-FFF2-40B4-BE49-F238E27FC236}">
              <a16:creationId xmlns:a16="http://schemas.microsoft.com/office/drawing/2014/main" id="{00000000-0008-0000-0100-000057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44" name="CaixaDeTexto 343">
          <a:extLst>
            <a:ext uri="{FF2B5EF4-FFF2-40B4-BE49-F238E27FC236}">
              <a16:creationId xmlns:a16="http://schemas.microsoft.com/office/drawing/2014/main" id="{00000000-0008-0000-0100-000058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45" name="CaixaDeTexto 344">
          <a:extLst>
            <a:ext uri="{FF2B5EF4-FFF2-40B4-BE49-F238E27FC236}">
              <a16:creationId xmlns:a16="http://schemas.microsoft.com/office/drawing/2014/main" id="{00000000-0008-0000-0100-000059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46" name="CaixaDeTexto 345">
          <a:extLst>
            <a:ext uri="{FF2B5EF4-FFF2-40B4-BE49-F238E27FC236}">
              <a16:creationId xmlns:a16="http://schemas.microsoft.com/office/drawing/2014/main" id="{00000000-0008-0000-0100-00005A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47" name="CaixaDeTexto 346">
          <a:extLst>
            <a:ext uri="{FF2B5EF4-FFF2-40B4-BE49-F238E27FC236}">
              <a16:creationId xmlns:a16="http://schemas.microsoft.com/office/drawing/2014/main" id="{00000000-0008-0000-0100-00005B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48" name="CaixaDeTexto 347">
          <a:extLst>
            <a:ext uri="{FF2B5EF4-FFF2-40B4-BE49-F238E27FC236}">
              <a16:creationId xmlns:a16="http://schemas.microsoft.com/office/drawing/2014/main" id="{00000000-0008-0000-0100-00005C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49" name="CaixaDeTexto 348">
          <a:extLst>
            <a:ext uri="{FF2B5EF4-FFF2-40B4-BE49-F238E27FC236}">
              <a16:creationId xmlns:a16="http://schemas.microsoft.com/office/drawing/2014/main" id="{00000000-0008-0000-0100-00005D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50" name="CaixaDeTexto 349">
          <a:extLst>
            <a:ext uri="{FF2B5EF4-FFF2-40B4-BE49-F238E27FC236}">
              <a16:creationId xmlns:a16="http://schemas.microsoft.com/office/drawing/2014/main" id="{00000000-0008-0000-0100-00005E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51" name="CaixaDeTexto 350">
          <a:extLst>
            <a:ext uri="{FF2B5EF4-FFF2-40B4-BE49-F238E27FC236}">
              <a16:creationId xmlns:a16="http://schemas.microsoft.com/office/drawing/2014/main" id="{00000000-0008-0000-0100-00005F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52" name="CaixaDeTexto 351">
          <a:extLst>
            <a:ext uri="{FF2B5EF4-FFF2-40B4-BE49-F238E27FC236}">
              <a16:creationId xmlns:a16="http://schemas.microsoft.com/office/drawing/2014/main" id="{00000000-0008-0000-0100-000060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53" name="CaixaDeTexto 352">
          <a:extLst>
            <a:ext uri="{FF2B5EF4-FFF2-40B4-BE49-F238E27FC236}">
              <a16:creationId xmlns:a16="http://schemas.microsoft.com/office/drawing/2014/main" id="{00000000-0008-0000-0100-000061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54" name="CaixaDeTexto 353">
          <a:extLst>
            <a:ext uri="{FF2B5EF4-FFF2-40B4-BE49-F238E27FC236}">
              <a16:creationId xmlns:a16="http://schemas.microsoft.com/office/drawing/2014/main" id="{00000000-0008-0000-0100-000062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55" name="CaixaDeTexto 354">
          <a:extLst>
            <a:ext uri="{FF2B5EF4-FFF2-40B4-BE49-F238E27FC236}">
              <a16:creationId xmlns:a16="http://schemas.microsoft.com/office/drawing/2014/main" id="{00000000-0008-0000-0100-000063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56" name="CaixaDeTexto 355">
          <a:extLst>
            <a:ext uri="{FF2B5EF4-FFF2-40B4-BE49-F238E27FC236}">
              <a16:creationId xmlns:a16="http://schemas.microsoft.com/office/drawing/2014/main" id="{00000000-0008-0000-0100-000064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57" name="CaixaDeTexto 356">
          <a:extLst>
            <a:ext uri="{FF2B5EF4-FFF2-40B4-BE49-F238E27FC236}">
              <a16:creationId xmlns:a16="http://schemas.microsoft.com/office/drawing/2014/main" id="{00000000-0008-0000-0100-000065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58" name="CaixaDeTexto 357">
          <a:extLst>
            <a:ext uri="{FF2B5EF4-FFF2-40B4-BE49-F238E27FC236}">
              <a16:creationId xmlns:a16="http://schemas.microsoft.com/office/drawing/2014/main" id="{00000000-0008-0000-0100-000066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59" name="CaixaDeTexto 358">
          <a:extLst>
            <a:ext uri="{FF2B5EF4-FFF2-40B4-BE49-F238E27FC236}">
              <a16:creationId xmlns:a16="http://schemas.microsoft.com/office/drawing/2014/main" id="{00000000-0008-0000-0100-000067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60" name="CaixaDeTexto 359">
          <a:extLst>
            <a:ext uri="{FF2B5EF4-FFF2-40B4-BE49-F238E27FC236}">
              <a16:creationId xmlns:a16="http://schemas.microsoft.com/office/drawing/2014/main" id="{00000000-0008-0000-0100-000068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61" name="CaixaDeTexto 360">
          <a:extLst>
            <a:ext uri="{FF2B5EF4-FFF2-40B4-BE49-F238E27FC236}">
              <a16:creationId xmlns:a16="http://schemas.microsoft.com/office/drawing/2014/main" id="{00000000-0008-0000-0100-000069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62" name="CaixaDeTexto 361">
          <a:extLst>
            <a:ext uri="{FF2B5EF4-FFF2-40B4-BE49-F238E27FC236}">
              <a16:creationId xmlns:a16="http://schemas.microsoft.com/office/drawing/2014/main" id="{00000000-0008-0000-0100-00006A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63" name="CaixaDeTexto 362">
          <a:extLst>
            <a:ext uri="{FF2B5EF4-FFF2-40B4-BE49-F238E27FC236}">
              <a16:creationId xmlns:a16="http://schemas.microsoft.com/office/drawing/2014/main" id="{00000000-0008-0000-0100-00006B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64" name="CaixaDeTexto 363">
          <a:extLst>
            <a:ext uri="{FF2B5EF4-FFF2-40B4-BE49-F238E27FC236}">
              <a16:creationId xmlns:a16="http://schemas.microsoft.com/office/drawing/2014/main" id="{00000000-0008-0000-0100-00006C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65" name="CaixaDeTexto 364">
          <a:extLst>
            <a:ext uri="{FF2B5EF4-FFF2-40B4-BE49-F238E27FC236}">
              <a16:creationId xmlns:a16="http://schemas.microsoft.com/office/drawing/2014/main" id="{00000000-0008-0000-0100-00006D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66" name="CaixaDeTexto 365">
          <a:extLst>
            <a:ext uri="{FF2B5EF4-FFF2-40B4-BE49-F238E27FC236}">
              <a16:creationId xmlns:a16="http://schemas.microsoft.com/office/drawing/2014/main" id="{00000000-0008-0000-0100-00006E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67" name="CaixaDeTexto 366">
          <a:extLst>
            <a:ext uri="{FF2B5EF4-FFF2-40B4-BE49-F238E27FC236}">
              <a16:creationId xmlns:a16="http://schemas.microsoft.com/office/drawing/2014/main" id="{00000000-0008-0000-0100-00006F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68" name="CaixaDeTexto 367">
          <a:extLst>
            <a:ext uri="{FF2B5EF4-FFF2-40B4-BE49-F238E27FC236}">
              <a16:creationId xmlns:a16="http://schemas.microsoft.com/office/drawing/2014/main" id="{00000000-0008-0000-0100-000070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69" name="CaixaDeTexto 368">
          <a:extLst>
            <a:ext uri="{FF2B5EF4-FFF2-40B4-BE49-F238E27FC236}">
              <a16:creationId xmlns:a16="http://schemas.microsoft.com/office/drawing/2014/main" id="{00000000-0008-0000-0100-000071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70" name="CaixaDeTexto 369">
          <a:extLst>
            <a:ext uri="{FF2B5EF4-FFF2-40B4-BE49-F238E27FC236}">
              <a16:creationId xmlns:a16="http://schemas.microsoft.com/office/drawing/2014/main" id="{00000000-0008-0000-0100-000072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71" name="CaixaDeTexto 370">
          <a:extLst>
            <a:ext uri="{FF2B5EF4-FFF2-40B4-BE49-F238E27FC236}">
              <a16:creationId xmlns:a16="http://schemas.microsoft.com/office/drawing/2014/main" id="{00000000-0008-0000-0100-000073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72" name="CaixaDeTexto 371">
          <a:extLst>
            <a:ext uri="{FF2B5EF4-FFF2-40B4-BE49-F238E27FC236}">
              <a16:creationId xmlns:a16="http://schemas.microsoft.com/office/drawing/2014/main" id="{00000000-0008-0000-0100-000074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73" name="CaixaDeTexto 372">
          <a:extLst>
            <a:ext uri="{FF2B5EF4-FFF2-40B4-BE49-F238E27FC236}">
              <a16:creationId xmlns:a16="http://schemas.microsoft.com/office/drawing/2014/main" id="{00000000-0008-0000-0100-000075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74" name="CaixaDeTexto 373">
          <a:extLst>
            <a:ext uri="{FF2B5EF4-FFF2-40B4-BE49-F238E27FC236}">
              <a16:creationId xmlns:a16="http://schemas.microsoft.com/office/drawing/2014/main" id="{00000000-0008-0000-0100-000076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75" name="CaixaDeTexto 374">
          <a:extLst>
            <a:ext uri="{FF2B5EF4-FFF2-40B4-BE49-F238E27FC236}">
              <a16:creationId xmlns:a16="http://schemas.microsoft.com/office/drawing/2014/main" id="{00000000-0008-0000-0100-000077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76" name="CaixaDeTexto 375">
          <a:extLst>
            <a:ext uri="{FF2B5EF4-FFF2-40B4-BE49-F238E27FC236}">
              <a16:creationId xmlns:a16="http://schemas.microsoft.com/office/drawing/2014/main" id="{00000000-0008-0000-0100-000078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77" name="CaixaDeTexto 376">
          <a:extLst>
            <a:ext uri="{FF2B5EF4-FFF2-40B4-BE49-F238E27FC236}">
              <a16:creationId xmlns:a16="http://schemas.microsoft.com/office/drawing/2014/main" id="{00000000-0008-0000-0100-000079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78" name="CaixaDeTexto 377">
          <a:extLst>
            <a:ext uri="{FF2B5EF4-FFF2-40B4-BE49-F238E27FC236}">
              <a16:creationId xmlns:a16="http://schemas.microsoft.com/office/drawing/2014/main" id="{00000000-0008-0000-0100-00007A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79" name="CaixaDeTexto 378">
          <a:extLst>
            <a:ext uri="{FF2B5EF4-FFF2-40B4-BE49-F238E27FC236}">
              <a16:creationId xmlns:a16="http://schemas.microsoft.com/office/drawing/2014/main" id="{00000000-0008-0000-0100-00007B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80" name="CaixaDeTexto 379">
          <a:extLst>
            <a:ext uri="{FF2B5EF4-FFF2-40B4-BE49-F238E27FC236}">
              <a16:creationId xmlns:a16="http://schemas.microsoft.com/office/drawing/2014/main" id="{00000000-0008-0000-0100-00007C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81" name="CaixaDeTexto 380">
          <a:extLst>
            <a:ext uri="{FF2B5EF4-FFF2-40B4-BE49-F238E27FC236}">
              <a16:creationId xmlns:a16="http://schemas.microsoft.com/office/drawing/2014/main" id="{00000000-0008-0000-0100-00007D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82" name="CaixaDeTexto 381">
          <a:extLst>
            <a:ext uri="{FF2B5EF4-FFF2-40B4-BE49-F238E27FC236}">
              <a16:creationId xmlns:a16="http://schemas.microsoft.com/office/drawing/2014/main" id="{00000000-0008-0000-0100-00007E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83" name="CaixaDeTexto 382">
          <a:extLst>
            <a:ext uri="{FF2B5EF4-FFF2-40B4-BE49-F238E27FC236}">
              <a16:creationId xmlns:a16="http://schemas.microsoft.com/office/drawing/2014/main" id="{00000000-0008-0000-0100-00007F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84" name="CaixaDeTexto 383">
          <a:extLst>
            <a:ext uri="{FF2B5EF4-FFF2-40B4-BE49-F238E27FC236}">
              <a16:creationId xmlns:a16="http://schemas.microsoft.com/office/drawing/2014/main" id="{00000000-0008-0000-0100-000080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85" name="CaixaDeTexto 384">
          <a:extLst>
            <a:ext uri="{FF2B5EF4-FFF2-40B4-BE49-F238E27FC236}">
              <a16:creationId xmlns:a16="http://schemas.microsoft.com/office/drawing/2014/main" id="{00000000-0008-0000-0100-000081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86" name="CaixaDeTexto 385">
          <a:extLst>
            <a:ext uri="{FF2B5EF4-FFF2-40B4-BE49-F238E27FC236}">
              <a16:creationId xmlns:a16="http://schemas.microsoft.com/office/drawing/2014/main" id="{00000000-0008-0000-0100-000082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87" name="CaixaDeTexto 386">
          <a:extLst>
            <a:ext uri="{FF2B5EF4-FFF2-40B4-BE49-F238E27FC236}">
              <a16:creationId xmlns:a16="http://schemas.microsoft.com/office/drawing/2014/main" id="{00000000-0008-0000-0100-000083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88" name="CaixaDeTexto 387">
          <a:extLst>
            <a:ext uri="{FF2B5EF4-FFF2-40B4-BE49-F238E27FC236}">
              <a16:creationId xmlns:a16="http://schemas.microsoft.com/office/drawing/2014/main" id="{00000000-0008-0000-0100-000084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89" name="CaixaDeTexto 388">
          <a:extLst>
            <a:ext uri="{FF2B5EF4-FFF2-40B4-BE49-F238E27FC236}">
              <a16:creationId xmlns:a16="http://schemas.microsoft.com/office/drawing/2014/main" id="{00000000-0008-0000-0100-000085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90" name="CaixaDeTexto 389">
          <a:extLst>
            <a:ext uri="{FF2B5EF4-FFF2-40B4-BE49-F238E27FC236}">
              <a16:creationId xmlns:a16="http://schemas.microsoft.com/office/drawing/2014/main" id="{00000000-0008-0000-0100-000086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91" name="CaixaDeTexto 390">
          <a:extLst>
            <a:ext uri="{FF2B5EF4-FFF2-40B4-BE49-F238E27FC236}">
              <a16:creationId xmlns:a16="http://schemas.microsoft.com/office/drawing/2014/main" id="{00000000-0008-0000-0100-000087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92" name="CaixaDeTexto 391">
          <a:extLst>
            <a:ext uri="{FF2B5EF4-FFF2-40B4-BE49-F238E27FC236}">
              <a16:creationId xmlns:a16="http://schemas.microsoft.com/office/drawing/2014/main" id="{00000000-0008-0000-0100-000088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93" name="CaixaDeTexto 392">
          <a:extLst>
            <a:ext uri="{FF2B5EF4-FFF2-40B4-BE49-F238E27FC236}">
              <a16:creationId xmlns:a16="http://schemas.microsoft.com/office/drawing/2014/main" id="{00000000-0008-0000-0100-000089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94" name="CaixaDeTexto 393">
          <a:extLst>
            <a:ext uri="{FF2B5EF4-FFF2-40B4-BE49-F238E27FC236}">
              <a16:creationId xmlns:a16="http://schemas.microsoft.com/office/drawing/2014/main" id="{00000000-0008-0000-0100-00008A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95" name="CaixaDeTexto 394">
          <a:extLst>
            <a:ext uri="{FF2B5EF4-FFF2-40B4-BE49-F238E27FC236}">
              <a16:creationId xmlns:a16="http://schemas.microsoft.com/office/drawing/2014/main" id="{00000000-0008-0000-0100-00008B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96" name="CaixaDeTexto 395">
          <a:extLst>
            <a:ext uri="{FF2B5EF4-FFF2-40B4-BE49-F238E27FC236}">
              <a16:creationId xmlns:a16="http://schemas.microsoft.com/office/drawing/2014/main" id="{00000000-0008-0000-0100-00008C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97" name="CaixaDeTexto 396">
          <a:extLst>
            <a:ext uri="{FF2B5EF4-FFF2-40B4-BE49-F238E27FC236}">
              <a16:creationId xmlns:a16="http://schemas.microsoft.com/office/drawing/2014/main" id="{00000000-0008-0000-0100-00008D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98" name="CaixaDeTexto 397">
          <a:extLst>
            <a:ext uri="{FF2B5EF4-FFF2-40B4-BE49-F238E27FC236}">
              <a16:creationId xmlns:a16="http://schemas.microsoft.com/office/drawing/2014/main" id="{00000000-0008-0000-0100-00008E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399" name="CaixaDeTexto 398">
          <a:extLst>
            <a:ext uri="{FF2B5EF4-FFF2-40B4-BE49-F238E27FC236}">
              <a16:creationId xmlns:a16="http://schemas.microsoft.com/office/drawing/2014/main" id="{00000000-0008-0000-0100-00008F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00" name="CaixaDeTexto 399">
          <a:extLst>
            <a:ext uri="{FF2B5EF4-FFF2-40B4-BE49-F238E27FC236}">
              <a16:creationId xmlns:a16="http://schemas.microsoft.com/office/drawing/2014/main" id="{00000000-0008-0000-0100-000090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01" name="CaixaDeTexto 400">
          <a:extLst>
            <a:ext uri="{FF2B5EF4-FFF2-40B4-BE49-F238E27FC236}">
              <a16:creationId xmlns:a16="http://schemas.microsoft.com/office/drawing/2014/main" id="{00000000-0008-0000-0100-000091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02" name="CaixaDeTexto 401">
          <a:extLst>
            <a:ext uri="{FF2B5EF4-FFF2-40B4-BE49-F238E27FC236}">
              <a16:creationId xmlns:a16="http://schemas.microsoft.com/office/drawing/2014/main" id="{00000000-0008-0000-0100-000092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03" name="CaixaDeTexto 402">
          <a:extLst>
            <a:ext uri="{FF2B5EF4-FFF2-40B4-BE49-F238E27FC236}">
              <a16:creationId xmlns:a16="http://schemas.microsoft.com/office/drawing/2014/main" id="{00000000-0008-0000-0100-000093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04" name="CaixaDeTexto 403">
          <a:extLst>
            <a:ext uri="{FF2B5EF4-FFF2-40B4-BE49-F238E27FC236}">
              <a16:creationId xmlns:a16="http://schemas.microsoft.com/office/drawing/2014/main" id="{00000000-0008-0000-0100-000094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05" name="CaixaDeTexto 404">
          <a:extLst>
            <a:ext uri="{FF2B5EF4-FFF2-40B4-BE49-F238E27FC236}">
              <a16:creationId xmlns:a16="http://schemas.microsoft.com/office/drawing/2014/main" id="{00000000-0008-0000-0100-000095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06" name="CaixaDeTexto 405">
          <a:extLst>
            <a:ext uri="{FF2B5EF4-FFF2-40B4-BE49-F238E27FC236}">
              <a16:creationId xmlns:a16="http://schemas.microsoft.com/office/drawing/2014/main" id="{00000000-0008-0000-0100-000096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07" name="CaixaDeTexto 406">
          <a:extLst>
            <a:ext uri="{FF2B5EF4-FFF2-40B4-BE49-F238E27FC236}">
              <a16:creationId xmlns:a16="http://schemas.microsoft.com/office/drawing/2014/main" id="{00000000-0008-0000-0100-000097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08" name="CaixaDeTexto 407">
          <a:extLst>
            <a:ext uri="{FF2B5EF4-FFF2-40B4-BE49-F238E27FC236}">
              <a16:creationId xmlns:a16="http://schemas.microsoft.com/office/drawing/2014/main" id="{00000000-0008-0000-0100-000098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09" name="CaixaDeTexto 408">
          <a:extLst>
            <a:ext uri="{FF2B5EF4-FFF2-40B4-BE49-F238E27FC236}">
              <a16:creationId xmlns:a16="http://schemas.microsoft.com/office/drawing/2014/main" id="{00000000-0008-0000-0100-000099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10" name="CaixaDeTexto 409">
          <a:extLst>
            <a:ext uri="{FF2B5EF4-FFF2-40B4-BE49-F238E27FC236}">
              <a16:creationId xmlns:a16="http://schemas.microsoft.com/office/drawing/2014/main" id="{00000000-0008-0000-0100-00009A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11" name="CaixaDeTexto 410">
          <a:extLst>
            <a:ext uri="{FF2B5EF4-FFF2-40B4-BE49-F238E27FC236}">
              <a16:creationId xmlns:a16="http://schemas.microsoft.com/office/drawing/2014/main" id="{00000000-0008-0000-0100-00009B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12" name="CaixaDeTexto 411">
          <a:extLst>
            <a:ext uri="{FF2B5EF4-FFF2-40B4-BE49-F238E27FC236}">
              <a16:creationId xmlns:a16="http://schemas.microsoft.com/office/drawing/2014/main" id="{00000000-0008-0000-0100-00009C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13" name="CaixaDeTexto 412">
          <a:extLst>
            <a:ext uri="{FF2B5EF4-FFF2-40B4-BE49-F238E27FC236}">
              <a16:creationId xmlns:a16="http://schemas.microsoft.com/office/drawing/2014/main" id="{00000000-0008-0000-0100-00009D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14" name="CaixaDeTexto 413">
          <a:extLst>
            <a:ext uri="{FF2B5EF4-FFF2-40B4-BE49-F238E27FC236}">
              <a16:creationId xmlns:a16="http://schemas.microsoft.com/office/drawing/2014/main" id="{00000000-0008-0000-0100-00009E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15" name="CaixaDeTexto 414">
          <a:extLst>
            <a:ext uri="{FF2B5EF4-FFF2-40B4-BE49-F238E27FC236}">
              <a16:creationId xmlns:a16="http://schemas.microsoft.com/office/drawing/2014/main" id="{00000000-0008-0000-0100-00009F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16" name="CaixaDeTexto 415">
          <a:extLst>
            <a:ext uri="{FF2B5EF4-FFF2-40B4-BE49-F238E27FC236}">
              <a16:creationId xmlns:a16="http://schemas.microsoft.com/office/drawing/2014/main" id="{00000000-0008-0000-0100-0000A0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17" name="CaixaDeTexto 416">
          <a:extLst>
            <a:ext uri="{FF2B5EF4-FFF2-40B4-BE49-F238E27FC236}">
              <a16:creationId xmlns:a16="http://schemas.microsoft.com/office/drawing/2014/main" id="{00000000-0008-0000-0100-0000A1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18" name="CaixaDeTexto 417">
          <a:extLst>
            <a:ext uri="{FF2B5EF4-FFF2-40B4-BE49-F238E27FC236}">
              <a16:creationId xmlns:a16="http://schemas.microsoft.com/office/drawing/2014/main" id="{00000000-0008-0000-0100-0000A2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19" name="CaixaDeTexto 418">
          <a:extLst>
            <a:ext uri="{FF2B5EF4-FFF2-40B4-BE49-F238E27FC236}">
              <a16:creationId xmlns:a16="http://schemas.microsoft.com/office/drawing/2014/main" id="{00000000-0008-0000-0100-0000A3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20" name="CaixaDeTexto 419">
          <a:extLst>
            <a:ext uri="{FF2B5EF4-FFF2-40B4-BE49-F238E27FC236}">
              <a16:creationId xmlns:a16="http://schemas.microsoft.com/office/drawing/2014/main" id="{00000000-0008-0000-0100-0000A4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21" name="CaixaDeTexto 420">
          <a:extLst>
            <a:ext uri="{FF2B5EF4-FFF2-40B4-BE49-F238E27FC236}">
              <a16:creationId xmlns:a16="http://schemas.microsoft.com/office/drawing/2014/main" id="{00000000-0008-0000-0100-0000A5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22" name="CaixaDeTexto 421">
          <a:extLst>
            <a:ext uri="{FF2B5EF4-FFF2-40B4-BE49-F238E27FC236}">
              <a16:creationId xmlns:a16="http://schemas.microsoft.com/office/drawing/2014/main" id="{00000000-0008-0000-0100-0000A6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23" name="CaixaDeTexto 422">
          <a:extLst>
            <a:ext uri="{FF2B5EF4-FFF2-40B4-BE49-F238E27FC236}">
              <a16:creationId xmlns:a16="http://schemas.microsoft.com/office/drawing/2014/main" id="{00000000-0008-0000-0100-0000A7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24" name="CaixaDeTexto 423">
          <a:extLst>
            <a:ext uri="{FF2B5EF4-FFF2-40B4-BE49-F238E27FC236}">
              <a16:creationId xmlns:a16="http://schemas.microsoft.com/office/drawing/2014/main" id="{00000000-0008-0000-0100-0000A8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25" name="CaixaDeTexto 424">
          <a:extLst>
            <a:ext uri="{FF2B5EF4-FFF2-40B4-BE49-F238E27FC236}">
              <a16:creationId xmlns:a16="http://schemas.microsoft.com/office/drawing/2014/main" id="{00000000-0008-0000-0100-0000A9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26" name="CaixaDeTexto 425">
          <a:extLst>
            <a:ext uri="{FF2B5EF4-FFF2-40B4-BE49-F238E27FC236}">
              <a16:creationId xmlns:a16="http://schemas.microsoft.com/office/drawing/2014/main" id="{00000000-0008-0000-0100-0000AA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27" name="CaixaDeTexto 426">
          <a:extLst>
            <a:ext uri="{FF2B5EF4-FFF2-40B4-BE49-F238E27FC236}">
              <a16:creationId xmlns:a16="http://schemas.microsoft.com/office/drawing/2014/main" id="{00000000-0008-0000-0100-0000AB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28" name="CaixaDeTexto 427">
          <a:extLst>
            <a:ext uri="{FF2B5EF4-FFF2-40B4-BE49-F238E27FC236}">
              <a16:creationId xmlns:a16="http://schemas.microsoft.com/office/drawing/2014/main" id="{00000000-0008-0000-0100-0000AC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29" name="CaixaDeTexto 428">
          <a:extLst>
            <a:ext uri="{FF2B5EF4-FFF2-40B4-BE49-F238E27FC236}">
              <a16:creationId xmlns:a16="http://schemas.microsoft.com/office/drawing/2014/main" id="{00000000-0008-0000-0100-0000AD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30" name="CaixaDeTexto 429">
          <a:extLst>
            <a:ext uri="{FF2B5EF4-FFF2-40B4-BE49-F238E27FC236}">
              <a16:creationId xmlns:a16="http://schemas.microsoft.com/office/drawing/2014/main" id="{00000000-0008-0000-0100-0000AE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31" name="CaixaDeTexto 430">
          <a:extLst>
            <a:ext uri="{FF2B5EF4-FFF2-40B4-BE49-F238E27FC236}">
              <a16:creationId xmlns:a16="http://schemas.microsoft.com/office/drawing/2014/main" id="{00000000-0008-0000-0100-0000AF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32" name="CaixaDeTexto 431">
          <a:extLst>
            <a:ext uri="{FF2B5EF4-FFF2-40B4-BE49-F238E27FC236}">
              <a16:creationId xmlns:a16="http://schemas.microsoft.com/office/drawing/2014/main" id="{00000000-0008-0000-0100-0000B0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33" name="CaixaDeTexto 432">
          <a:extLst>
            <a:ext uri="{FF2B5EF4-FFF2-40B4-BE49-F238E27FC236}">
              <a16:creationId xmlns:a16="http://schemas.microsoft.com/office/drawing/2014/main" id="{00000000-0008-0000-0100-0000B1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34" name="CaixaDeTexto 433">
          <a:extLst>
            <a:ext uri="{FF2B5EF4-FFF2-40B4-BE49-F238E27FC236}">
              <a16:creationId xmlns:a16="http://schemas.microsoft.com/office/drawing/2014/main" id="{00000000-0008-0000-0100-0000B2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35" name="CaixaDeTexto 434">
          <a:extLst>
            <a:ext uri="{FF2B5EF4-FFF2-40B4-BE49-F238E27FC236}">
              <a16:creationId xmlns:a16="http://schemas.microsoft.com/office/drawing/2014/main" id="{00000000-0008-0000-0100-0000B3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36" name="CaixaDeTexto 435">
          <a:extLst>
            <a:ext uri="{FF2B5EF4-FFF2-40B4-BE49-F238E27FC236}">
              <a16:creationId xmlns:a16="http://schemas.microsoft.com/office/drawing/2014/main" id="{00000000-0008-0000-0100-0000B4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37" name="CaixaDeTexto 436">
          <a:extLst>
            <a:ext uri="{FF2B5EF4-FFF2-40B4-BE49-F238E27FC236}">
              <a16:creationId xmlns:a16="http://schemas.microsoft.com/office/drawing/2014/main" id="{00000000-0008-0000-0100-0000B5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38" name="CaixaDeTexto 437">
          <a:extLst>
            <a:ext uri="{FF2B5EF4-FFF2-40B4-BE49-F238E27FC236}">
              <a16:creationId xmlns:a16="http://schemas.microsoft.com/office/drawing/2014/main" id="{00000000-0008-0000-0100-0000B6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39" name="CaixaDeTexto 438">
          <a:extLst>
            <a:ext uri="{FF2B5EF4-FFF2-40B4-BE49-F238E27FC236}">
              <a16:creationId xmlns:a16="http://schemas.microsoft.com/office/drawing/2014/main" id="{00000000-0008-0000-0100-0000B7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40" name="CaixaDeTexto 439">
          <a:extLst>
            <a:ext uri="{FF2B5EF4-FFF2-40B4-BE49-F238E27FC236}">
              <a16:creationId xmlns:a16="http://schemas.microsoft.com/office/drawing/2014/main" id="{00000000-0008-0000-0100-0000B8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41" name="CaixaDeTexto 440">
          <a:extLst>
            <a:ext uri="{FF2B5EF4-FFF2-40B4-BE49-F238E27FC236}">
              <a16:creationId xmlns:a16="http://schemas.microsoft.com/office/drawing/2014/main" id="{00000000-0008-0000-0100-0000B9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42" name="CaixaDeTexto 441">
          <a:extLst>
            <a:ext uri="{FF2B5EF4-FFF2-40B4-BE49-F238E27FC236}">
              <a16:creationId xmlns:a16="http://schemas.microsoft.com/office/drawing/2014/main" id="{00000000-0008-0000-0100-0000BA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43" name="CaixaDeTexto 442">
          <a:extLst>
            <a:ext uri="{FF2B5EF4-FFF2-40B4-BE49-F238E27FC236}">
              <a16:creationId xmlns:a16="http://schemas.microsoft.com/office/drawing/2014/main" id="{00000000-0008-0000-0100-0000BB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44" name="CaixaDeTexto 443">
          <a:extLst>
            <a:ext uri="{FF2B5EF4-FFF2-40B4-BE49-F238E27FC236}">
              <a16:creationId xmlns:a16="http://schemas.microsoft.com/office/drawing/2014/main" id="{00000000-0008-0000-0100-0000BC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45" name="CaixaDeTexto 444">
          <a:extLst>
            <a:ext uri="{FF2B5EF4-FFF2-40B4-BE49-F238E27FC236}">
              <a16:creationId xmlns:a16="http://schemas.microsoft.com/office/drawing/2014/main" id="{00000000-0008-0000-0100-0000BD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46" name="CaixaDeTexto 445">
          <a:extLst>
            <a:ext uri="{FF2B5EF4-FFF2-40B4-BE49-F238E27FC236}">
              <a16:creationId xmlns:a16="http://schemas.microsoft.com/office/drawing/2014/main" id="{00000000-0008-0000-0100-0000BE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47" name="CaixaDeTexto 446">
          <a:extLst>
            <a:ext uri="{FF2B5EF4-FFF2-40B4-BE49-F238E27FC236}">
              <a16:creationId xmlns:a16="http://schemas.microsoft.com/office/drawing/2014/main" id="{00000000-0008-0000-0100-0000BF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48" name="CaixaDeTexto 447">
          <a:extLst>
            <a:ext uri="{FF2B5EF4-FFF2-40B4-BE49-F238E27FC236}">
              <a16:creationId xmlns:a16="http://schemas.microsoft.com/office/drawing/2014/main" id="{00000000-0008-0000-0100-0000C0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49" name="CaixaDeTexto 448">
          <a:extLst>
            <a:ext uri="{FF2B5EF4-FFF2-40B4-BE49-F238E27FC236}">
              <a16:creationId xmlns:a16="http://schemas.microsoft.com/office/drawing/2014/main" id="{00000000-0008-0000-0100-0000C1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50" name="CaixaDeTexto 449">
          <a:extLst>
            <a:ext uri="{FF2B5EF4-FFF2-40B4-BE49-F238E27FC236}">
              <a16:creationId xmlns:a16="http://schemas.microsoft.com/office/drawing/2014/main" id="{00000000-0008-0000-0100-0000C2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51" name="CaixaDeTexto 450">
          <a:extLst>
            <a:ext uri="{FF2B5EF4-FFF2-40B4-BE49-F238E27FC236}">
              <a16:creationId xmlns:a16="http://schemas.microsoft.com/office/drawing/2014/main" id="{00000000-0008-0000-0100-0000C3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52" name="CaixaDeTexto 451">
          <a:extLst>
            <a:ext uri="{FF2B5EF4-FFF2-40B4-BE49-F238E27FC236}">
              <a16:creationId xmlns:a16="http://schemas.microsoft.com/office/drawing/2014/main" id="{00000000-0008-0000-0100-0000C4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53" name="CaixaDeTexto 452">
          <a:extLst>
            <a:ext uri="{FF2B5EF4-FFF2-40B4-BE49-F238E27FC236}">
              <a16:creationId xmlns:a16="http://schemas.microsoft.com/office/drawing/2014/main" id="{00000000-0008-0000-0100-0000C5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54" name="CaixaDeTexto 453">
          <a:extLst>
            <a:ext uri="{FF2B5EF4-FFF2-40B4-BE49-F238E27FC236}">
              <a16:creationId xmlns:a16="http://schemas.microsoft.com/office/drawing/2014/main" id="{00000000-0008-0000-0100-0000C6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55" name="CaixaDeTexto 454">
          <a:extLst>
            <a:ext uri="{FF2B5EF4-FFF2-40B4-BE49-F238E27FC236}">
              <a16:creationId xmlns:a16="http://schemas.microsoft.com/office/drawing/2014/main" id="{00000000-0008-0000-0100-0000C7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56" name="CaixaDeTexto 455">
          <a:extLst>
            <a:ext uri="{FF2B5EF4-FFF2-40B4-BE49-F238E27FC236}">
              <a16:creationId xmlns:a16="http://schemas.microsoft.com/office/drawing/2014/main" id="{00000000-0008-0000-0100-0000C8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57" name="CaixaDeTexto 456">
          <a:extLst>
            <a:ext uri="{FF2B5EF4-FFF2-40B4-BE49-F238E27FC236}">
              <a16:creationId xmlns:a16="http://schemas.microsoft.com/office/drawing/2014/main" id="{00000000-0008-0000-0100-0000C9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58" name="CaixaDeTexto 457">
          <a:extLst>
            <a:ext uri="{FF2B5EF4-FFF2-40B4-BE49-F238E27FC236}">
              <a16:creationId xmlns:a16="http://schemas.microsoft.com/office/drawing/2014/main" id="{00000000-0008-0000-0100-0000CA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59" name="CaixaDeTexto 458">
          <a:extLst>
            <a:ext uri="{FF2B5EF4-FFF2-40B4-BE49-F238E27FC236}">
              <a16:creationId xmlns:a16="http://schemas.microsoft.com/office/drawing/2014/main" id="{00000000-0008-0000-0100-0000CB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60" name="CaixaDeTexto 459">
          <a:extLst>
            <a:ext uri="{FF2B5EF4-FFF2-40B4-BE49-F238E27FC236}">
              <a16:creationId xmlns:a16="http://schemas.microsoft.com/office/drawing/2014/main" id="{00000000-0008-0000-0100-0000CC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61" name="CaixaDeTexto 460">
          <a:extLst>
            <a:ext uri="{FF2B5EF4-FFF2-40B4-BE49-F238E27FC236}">
              <a16:creationId xmlns:a16="http://schemas.microsoft.com/office/drawing/2014/main" id="{00000000-0008-0000-0100-0000CD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62" name="CaixaDeTexto 461">
          <a:extLst>
            <a:ext uri="{FF2B5EF4-FFF2-40B4-BE49-F238E27FC236}">
              <a16:creationId xmlns:a16="http://schemas.microsoft.com/office/drawing/2014/main" id="{00000000-0008-0000-0100-0000CE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63" name="CaixaDeTexto 462">
          <a:extLst>
            <a:ext uri="{FF2B5EF4-FFF2-40B4-BE49-F238E27FC236}">
              <a16:creationId xmlns:a16="http://schemas.microsoft.com/office/drawing/2014/main" id="{00000000-0008-0000-0100-0000CF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64" name="CaixaDeTexto 463">
          <a:extLst>
            <a:ext uri="{FF2B5EF4-FFF2-40B4-BE49-F238E27FC236}">
              <a16:creationId xmlns:a16="http://schemas.microsoft.com/office/drawing/2014/main" id="{00000000-0008-0000-0100-0000D0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65" name="CaixaDeTexto 464">
          <a:extLst>
            <a:ext uri="{FF2B5EF4-FFF2-40B4-BE49-F238E27FC236}">
              <a16:creationId xmlns:a16="http://schemas.microsoft.com/office/drawing/2014/main" id="{00000000-0008-0000-0100-0000D1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66" name="CaixaDeTexto 465">
          <a:extLst>
            <a:ext uri="{FF2B5EF4-FFF2-40B4-BE49-F238E27FC236}">
              <a16:creationId xmlns:a16="http://schemas.microsoft.com/office/drawing/2014/main" id="{00000000-0008-0000-0100-0000D2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67" name="CaixaDeTexto 466">
          <a:extLst>
            <a:ext uri="{FF2B5EF4-FFF2-40B4-BE49-F238E27FC236}">
              <a16:creationId xmlns:a16="http://schemas.microsoft.com/office/drawing/2014/main" id="{00000000-0008-0000-0100-0000D3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68" name="CaixaDeTexto 467">
          <a:extLst>
            <a:ext uri="{FF2B5EF4-FFF2-40B4-BE49-F238E27FC236}">
              <a16:creationId xmlns:a16="http://schemas.microsoft.com/office/drawing/2014/main" id="{00000000-0008-0000-0100-0000D4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69" name="CaixaDeTexto 468">
          <a:extLst>
            <a:ext uri="{FF2B5EF4-FFF2-40B4-BE49-F238E27FC236}">
              <a16:creationId xmlns:a16="http://schemas.microsoft.com/office/drawing/2014/main" id="{00000000-0008-0000-0100-0000D5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70" name="CaixaDeTexto 469">
          <a:extLst>
            <a:ext uri="{FF2B5EF4-FFF2-40B4-BE49-F238E27FC236}">
              <a16:creationId xmlns:a16="http://schemas.microsoft.com/office/drawing/2014/main" id="{00000000-0008-0000-0100-0000D6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71" name="CaixaDeTexto 470">
          <a:extLst>
            <a:ext uri="{FF2B5EF4-FFF2-40B4-BE49-F238E27FC236}">
              <a16:creationId xmlns:a16="http://schemas.microsoft.com/office/drawing/2014/main" id="{00000000-0008-0000-0100-0000D7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72" name="CaixaDeTexto 471">
          <a:extLst>
            <a:ext uri="{FF2B5EF4-FFF2-40B4-BE49-F238E27FC236}">
              <a16:creationId xmlns:a16="http://schemas.microsoft.com/office/drawing/2014/main" id="{00000000-0008-0000-0100-0000D8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73" name="CaixaDeTexto 472">
          <a:extLst>
            <a:ext uri="{FF2B5EF4-FFF2-40B4-BE49-F238E27FC236}">
              <a16:creationId xmlns:a16="http://schemas.microsoft.com/office/drawing/2014/main" id="{00000000-0008-0000-0100-0000D9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74" name="CaixaDeTexto 473">
          <a:extLst>
            <a:ext uri="{FF2B5EF4-FFF2-40B4-BE49-F238E27FC236}">
              <a16:creationId xmlns:a16="http://schemas.microsoft.com/office/drawing/2014/main" id="{00000000-0008-0000-0100-0000DA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75" name="CaixaDeTexto 474">
          <a:extLst>
            <a:ext uri="{FF2B5EF4-FFF2-40B4-BE49-F238E27FC236}">
              <a16:creationId xmlns:a16="http://schemas.microsoft.com/office/drawing/2014/main" id="{00000000-0008-0000-0100-0000DB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76" name="CaixaDeTexto 475">
          <a:extLst>
            <a:ext uri="{FF2B5EF4-FFF2-40B4-BE49-F238E27FC236}">
              <a16:creationId xmlns:a16="http://schemas.microsoft.com/office/drawing/2014/main" id="{00000000-0008-0000-0100-0000DC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77" name="CaixaDeTexto 476">
          <a:extLst>
            <a:ext uri="{FF2B5EF4-FFF2-40B4-BE49-F238E27FC236}">
              <a16:creationId xmlns:a16="http://schemas.microsoft.com/office/drawing/2014/main" id="{00000000-0008-0000-0100-0000DD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78" name="CaixaDeTexto 477">
          <a:extLst>
            <a:ext uri="{FF2B5EF4-FFF2-40B4-BE49-F238E27FC236}">
              <a16:creationId xmlns:a16="http://schemas.microsoft.com/office/drawing/2014/main" id="{00000000-0008-0000-0100-0000DE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79" name="CaixaDeTexto 478">
          <a:extLst>
            <a:ext uri="{FF2B5EF4-FFF2-40B4-BE49-F238E27FC236}">
              <a16:creationId xmlns:a16="http://schemas.microsoft.com/office/drawing/2014/main" id="{00000000-0008-0000-0100-0000DF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80" name="CaixaDeTexto 479">
          <a:extLst>
            <a:ext uri="{FF2B5EF4-FFF2-40B4-BE49-F238E27FC236}">
              <a16:creationId xmlns:a16="http://schemas.microsoft.com/office/drawing/2014/main" id="{00000000-0008-0000-0100-0000E0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81" name="CaixaDeTexto 480">
          <a:extLst>
            <a:ext uri="{FF2B5EF4-FFF2-40B4-BE49-F238E27FC236}">
              <a16:creationId xmlns:a16="http://schemas.microsoft.com/office/drawing/2014/main" id="{00000000-0008-0000-0100-0000E1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82" name="CaixaDeTexto 481">
          <a:extLst>
            <a:ext uri="{FF2B5EF4-FFF2-40B4-BE49-F238E27FC236}">
              <a16:creationId xmlns:a16="http://schemas.microsoft.com/office/drawing/2014/main" id="{00000000-0008-0000-0100-0000E2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83" name="CaixaDeTexto 482">
          <a:extLst>
            <a:ext uri="{FF2B5EF4-FFF2-40B4-BE49-F238E27FC236}">
              <a16:creationId xmlns:a16="http://schemas.microsoft.com/office/drawing/2014/main" id="{00000000-0008-0000-0100-0000E3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84" name="CaixaDeTexto 483">
          <a:extLst>
            <a:ext uri="{FF2B5EF4-FFF2-40B4-BE49-F238E27FC236}">
              <a16:creationId xmlns:a16="http://schemas.microsoft.com/office/drawing/2014/main" id="{00000000-0008-0000-0100-0000E4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85" name="CaixaDeTexto 484">
          <a:extLst>
            <a:ext uri="{FF2B5EF4-FFF2-40B4-BE49-F238E27FC236}">
              <a16:creationId xmlns:a16="http://schemas.microsoft.com/office/drawing/2014/main" id="{00000000-0008-0000-0100-0000E5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86" name="CaixaDeTexto 485">
          <a:extLst>
            <a:ext uri="{FF2B5EF4-FFF2-40B4-BE49-F238E27FC236}">
              <a16:creationId xmlns:a16="http://schemas.microsoft.com/office/drawing/2014/main" id="{00000000-0008-0000-0100-0000E6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87" name="CaixaDeTexto 486">
          <a:extLst>
            <a:ext uri="{FF2B5EF4-FFF2-40B4-BE49-F238E27FC236}">
              <a16:creationId xmlns:a16="http://schemas.microsoft.com/office/drawing/2014/main" id="{00000000-0008-0000-0100-0000E7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88" name="CaixaDeTexto 487">
          <a:extLst>
            <a:ext uri="{FF2B5EF4-FFF2-40B4-BE49-F238E27FC236}">
              <a16:creationId xmlns:a16="http://schemas.microsoft.com/office/drawing/2014/main" id="{00000000-0008-0000-0100-0000E8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89" name="CaixaDeTexto 488">
          <a:extLst>
            <a:ext uri="{FF2B5EF4-FFF2-40B4-BE49-F238E27FC236}">
              <a16:creationId xmlns:a16="http://schemas.microsoft.com/office/drawing/2014/main" id="{00000000-0008-0000-0100-0000E9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90" name="CaixaDeTexto 489">
          <a:extLst>
            <a:ext uri="{FF2B5EF4-FFF2-40B4-BE49-F238E27FC236}">
              <a16:creationId xmlns:a16="http://schemas.microsoft.com/office/drawing/2014/main" id="{00000000-0008-0000-0100-0000EA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91" name="CaixaDeTexto 490">
          <a:extLst>
            <a:ext uri="{FF2B5EF4-FFF2-40B4-BE49-F238E27FC236}">
              <a16:creationId xmlns:a16="http://schemas.microsoft.com/office/drawing/2014/main" id="{00000000-0008-0000-0100-0000EB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92" name="CaixaDeTexto 491">
          <a:extLst>
            <a:ext uri="{FF2B5EF4-FFF2-40B4-BE49-F238E27FC236}">
              <a16:creationId xmlns:a16="http://schemas.microsoft.com/office/drawing/2014/main" id="{00000000-0008-0000-0100-0000EC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93" name="CaixaDeTexto 492">
          <a:extLst>
            <a:ext uri="{FF2B5EF4-FFF2-40B4-BE49-F238E27FC236}">
              <a16:creationId xmlns:a16="http://schemas.microsoft.com/office/drawing/2014/main" id="{00000000-0008-0000-0100-0000ED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94" name="CaixaDeTexto 493">
          <a:extLst>
            <a:ext uri="{FF2B5EF4-FFF2-40B4-BE49-F238E27FC236}">
              <a16:creationId xmlns:a16="http://schemas.microsoft.com/office/drawing/2014/main" id="{00000000-0008-0000-0100-0000EE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95" name="CaixaDeTexto 494">
          <a:extLst>
            <a:ext uri="{FF2B5EF4-FFF2-40B4-BE49-F238E27FC236}">
              <a16:creationId xmlns:a16="http://schemas.microsoft.com/office/drawing/2014/main" id="{00000000-0008-0000-0100-0000EF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96" name="CaixaDeTexto 495">
          <a:extLst>
            <a:ext uri="{FF2B5EF4-FFF2-40B4-BE49-F238E27FC236}">
              <a16:creationId xmlns:a16="http://schemas.microsoft.com/office/drawing/2014/main" id="{00000000-0008-0000-0100-0000F0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97" name="CaixaDeTexto 496">
          <a:extLst>
            <a:ext uri="{FF2B5EF4-FFF2-40B4-BE49-F238E27FC236}">
              <a16:creationId xmlns:a16="http://schemas.microsoft.com/office/drawing/2014/main" id="{00000000-0008-0000-0100-0000F1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98" name="CaixaDeTexto 497">
          <a:extLst>
            <a:ext uri="{FF2B5EF4-FFF2-40B4-BE49-F238E27FC236}">
              <a16:creationId xmlns:a16="http://schemas.microsoft.com/office/drawing/2014/main" id="{00000000-0008-0000-0100-0000F2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499" name="CaixaDeTexto 498">
          <a:extLst>
            <a:ext uri="{FF2B5EF4-FFF2-40B4-BE49-F238E27FC236}">
              <a16:creationId xmlns:a16="http://schemas.microsoft.com/office/drawing/2014/main" id="{00000000-0008-0000-0100-0000F3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500" name="CaixaDeTexto 499">
          <a:extLst>
            <a:ext uri="{FF2B5EF4-FFF2-40B4-BE49-F238E27FC236}">
              <a16:creationId xmlns:a16="http://schemas.microsoft.com/office/drawing/2014/main" id="{00000000-0008-0000-0100-0000F4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501" name="CaixaDeTexto 500">
          <a:extLst>
            <a:ext uri="{FF2B5EF4-FFF2-40B4-BE49-F238E27FC236}">
              <a16:creationId xmlns:a16="http://schemas.microsoft.com/office/drawing/2014/main" id="{00000000-0008-0000-0100-0000F5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502" name="CaixaDeTexto 501">
          <a:extLst>
            <a:ext uri="{FF2B5EF4-FFF2-40B4-BE49-F238E27FC236}">
              <a16:creationId xmlns:a16="http://schemas.microsoft.com/office/drawing/2014/main" id="{00000000-0008-0000-0100-0000F6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503" name="CaixaDeTexto 502">
          <a:extLst>
            <a:ext uri="{FF2B5EF4-FFF2-40B4-BE49-F238E27FC236}">
              <a16:creationId xmlns:a16="http://schemas.microsoft.com/office/drawing/2014/main" id="{00000000-0008-0000-0100-0000F7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504" name="CaixaDeTexto 503">
          <a:extLst>
            <a:ext uri="{FF2B5EF4-FFF2-40B4-BE49-F238E27FC236}">
              <a16:creationId xmlns:a16="http://schemas.microsoft.com/office/drawing/2014/main" id="{00000000-0008-0000-0100-0000F8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505" name="CaixaDeTexto 504">
          <a:extLst>
            <a:ext uri="{FF2B5EF4-FFF2-40B4-BE49-F238E27FC236}">
              <a16:creationId xmlns:a16="http://schemas.microsoft.com/office/drawing/2014/main" id="{00000000-0008-0000-0100-0000F9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506" name="CaixaDeTexto 505">
          <a:extLst>
            <a:ext uri="{FF2B5EF4-FFF2-40B4-BE49-F238E27FC236}">
              <a16:creationId xmlns:a16="http://schemas.microsoft.com/office/drawing/2014/main" id="{00000000-0008-0000-0100-0000FA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507" name="CaixaDeTexto 506">
          <a:extLst>
            <a:ext uri="{FF2B5EF4-FFF2-40B4-BE49-F238E27FC236}">
              <a16:creationId xmlns:a16="http://schemas.microsoft.com/office/drawing/2014/main" id="{00000000-0008-0000-0100-0000FB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508" name="CaixaDeTexto 507">
          <a:extLst>
            <a:ext uri="{FF2B5EF4-FFF2-40B4-BE49-F238E27FC236}">
              <a16:creationId xmlns:a16="http://schemas.microsoft.com/office/drawing/2014/main" id="{00000000-0008-0000-0100-0000FC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509" name="CaixaDeTexto 508">
          <a:extLst>
            <a:ext uri="{FF2B5EF4-FFF2-40B4-BE49-F238E27FC236}">
              <a16:creationId xmlns:a16="http://schemas.microsoft.com/office/drawing/2014/main" id="{00000000-0008-0000-0100-0000FD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510" name="CaixaDeTexto 509">
          <a:extLst>
            <a:ext uri="{FF2B5EF4-FFF2-40B4-BE49-F238E27FC236}">
              <a16:creationId xmlns:a16="http://schemas.microsoft.com/office/drawing/2014/main" id="{00000000-0008-0000-0100-0000FE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511" name="CaixaDeTexto 510">
          <a:extLst>
            <a:ext uri="{FF2B5EF4-FFF2-40B4-BE49-F238E27FC236}">
              <a16:creationId xmlns:a16="http://schemas.microsoft.com/office/drawing/2014/main" id="{00000000-0008-0000-0100-0000FF01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512" name="CaixaDeTexto 511">
          <a:extLst>
            <a:ext uri="{FF2B5EF4-FFF2-40B4-BE49-F238E27FC236}">
              <a16:creationId xmlns:a16="http://schemas.microsoft.com/office/drawing/2014/main" id="{00000000-0008-0000-0100-00000002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513" name="CaixaDeTexto 512">
          <a:extLst>
            <a:ext uri="{FF2B5EF4-FFF2-40B4-BE49-F238E27FC236}">
              <a16:creationId xmlns:a16="http://schemas.microsoft.com/office/drawing/2014/main" id="{00000000-0008-0000-0100-00000102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514" name="CaixaDeTexto 513">
          <a:extLst>
            <a:ext uri="{FF2B5EF4-FFF2-40B4-BE49-F238E27FC236}">
              <a16:creationId xmlns:a16="http://schemas.microsoft.com/office/drawing/2014/main" id="{00000000-0008-0000-0100-00000202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515" name="CaixaDeTexto 514">
          <a:extLst>
            <a:ext uri="{FF2B5EF4-FFF2-40B4-BE49-F238E27FC236}">
              <a16:creationId xmlns:a16="http://schemas.microsoft.com/office/drawing/2014/main" id="{00000000-0008-0000-0100-00000302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516" name="CaixaDeTexto 515">
          <a:extLst>
            <a:ext uri="{FF2B5EF4-FFF2-40B4-BE49-F238E27FC236}">
              <a16:creationId xmlns:a16="http://schemas.microsoft.com/office/drawing/2014/main" id="{00000000-0008-0000-0100-00000402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517" name="CaixaDeTexto 516">
          <a:extLst>
            <a:ext uri="{FF2B5EF4-FFF2-40B4-BE49-F238E27FC236}">
              <a16:creationId xmlns:a16="http://schemas.microsoft.com/office/drawing/2014/main" id="{00000000-0008-0000-0100-00000502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518" name="CaixaDeTexto 517">
          <a:extLst>
            <a:ext uri="{FF2B5EF4-FFF2-40B4-BE49-F238E27FC236}">
              <a16:creationId xmlns:a16="http://schemas.microsoft.com/office/drawing/2014/main" id="{00000000-0008-0000-0100-00000602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519" name="CaixaDeTexto 518">
          <a:extLst>
            <a:ext uri="{FF2B5EF4-FFF2-40B4-BE49-F238E27FC236}">
              <a16:creationId xmlns:a16="http://schemas.microsoft.com/office/drawing/2014/main" id="{00000000-0008-0000-0100-00000702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520" name="CaixaDeTexto 519">
          <a:extLst>
            <a:ext uri="{FF2B5EF4-FFF2-40B4-BE49-F238E27FC236}">
              <a16:creationId xmlns:a16="http://schemas.microsoft.com/office/drawing/2014/main" id="{00000000-0008-0000-0100-00000802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521" name="CaixaDeTexto 520">
          <a:extLst>
            <a:ext uri="{FF2B5EF4-FFF2-40B4-BE49-F238E27FC236}">
              <a16:creationId xmlns:a16="http://schemas.microsoft.com/office/drawing/2014/main" id="{00000000-0008-0000-0100-00000902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147</xdr:row>
      <xdr:rowOff>0</xdr:rowOff>
    </xdr:from>
    <xdr:ext cx="65" cy="172227"/>
    <xdr:sp macro="" textlink="">
      <xdr:nvSpPr>
        <xdr:cNvPr id="522" name="CaixaDeTexto 521">
          <a:extLst>
            <a:ext uri="{FF2B5EF4-FFF2-40B4-BE49-F238E27FC236}">
              <a16:creationId xmlns:a16="http://schemas.microsoft.com/office/drawing/2014/main" id="{00000000-0008-0000-0100-00000A020000}"/>
            </a:ext>
          </a:extLst>
        </xdr:cNvPr>
        <xdr:cNvSpPr txBox="1"/>
      </xdr:nvSpPr>
      <xdr:spPr>
        <a:xfrm>
          <a:off x="17214132" y="81400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23" name="CaixaDeTexto 522">
          <a:extLst>
            <a:ext uri="{FF2B5EF4-FFF2-40B4-BE49-F238E27FC236}">
              <a16:creationId xmlns:a16="http://schemas.microsoft.com/office/drawing/2014/main" id="{00000000-0008-0000-0100-00000B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24" name="CaixaDeTexto 523">
          <a:extLst>
            <a:ext uri="{FF2B5EF4-FFF2-40B4-BE49-F238E27FC236}">
              <a16:creationId xmlns:a16="http://schemas.microsoft.com/office/drawing/2014/main" id="{00000000-0008-0000-0100-00000C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25" name="CaixaDeTexto 524">
          <a:extLst>
            <a:ext uri="{FF2B5EF4-FFF2-40B4-BE49-F238E27FC236}">
              <a16:creationId xmlns:a16="http://schemas.microsoft.com/office/drawing/2014/main" id="{00000000-0008-0000-0100-00000D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26" name="CaixaDeTexto 525">
          <a:extLst>
            <a:ext uri="{FF2B5EF4-FFF2-40B4-BE49-F238E27FC236}">
              <a16:creationId xmlns:a16="http://schemas.microsoft.com/office/drawing/2014/main" id="{00000000-0008-0000-0100-00000E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27" name="CaixaDeTexto 526">
          <a:extLst>
            <a:ext uri="{FF2B5EF4-FFF2-40B4-BE49-F238E27FC236}">
              <a16:creationId xmlns:a16="http://schemas.microsoft.com/office/drawing/2014/main" id="{00000000-0008-0000-0100-00000F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28" name="CaixaDeTexto 527">
          <a:extLst>
            <a:ext uri="{FF2B5EF4-FFF2-40B4-BE49-F238E27FC236}">
              <a16:creationId xmlns:a16="http://schemas.microsoft.com/office/drawing/2014/main" id="{00000000-0008-0000-0100-000010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29" name="CaixaDeTexto 528">
          <a:extLst>
            <a:ext uri="{FF2B5EF4-FFF2-40B4-BE49-F238E27FC236}">
              <a16:creationId xmlns:a16="http://schemas.microsoft.com/office/drawing/2014/main" id="{00000000-0008-0000-0100-000011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30" name="CaixaDeTexto 529">
          <a:extLst>
            <a:ext uri="{FF2B5EF4-FFF2-40B4-BE49-F238E27FC236}">
              <a16:creationId xmlns:a16="http://schemas.microsoft.com/office/drawing/2014/main" id="{00000000-0008-0000-0100-000012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31" name="CaixaDeTexto 530">
          <a:extLst>
            <a:ext uri="{FF2B5EF4-FFF2-40B4-BE49-F238E27FC236}">
              <a16:creationId xmlns:a16="http://schemas.microsoft.com/office/drawing/2014/main" id="{00000000-0008-0000-0100-000013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32" name="CaixaDeTexto 531">
          <a:extLst>
            <a:ext uri="{FF2B5EF4-FFF2-40B4-BE49-F238E27FC236}">
              <a16:creationId xmlns:a16="http://schemas.microsoft.com/office/drawing/2014/main" id="{00000000-0008-0000-0100-000014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33" name="CaixaDeTexto 532">
          <a:extLst>
            <a:ext uri="{FF2B5EF4-FFF2-40B4-BE49-F238E27FC236}">
              <a16:creationId xmlns:a16="http://schemas.microsoft.com/office/drawing/2014/main" id="{00000000-0008-0000-0100-000015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34" name="CaixaDeTexto 533">
          <a:extLst>
            <a:ext uri="{FF2B5EF4-FFF2-40B4-BE49-F238E27FC236}">
              <a16:creationId xmlns:a16="http://schemas.microsoft.com/office/drawing/2014/main" id="{00000000-0008-0000-0100-000016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35" name="CaixaDeTexto 534">
          <a:extLst>
            <a:ext uri="{FF2B5EF4-FFF2-40B4-BE49-F238E27FC236}">
              <a16:creationId xmlns:a16="http://schemas.microsoft.com/office/drawing/2014/main" id="{00000000-0008-0000-0100-000017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36" name="CaixaDeTexto 535">
          <a:extLst>
            <a:ext uri="{FF2B5EF4-FFF2-40B4-BE49-F238E27FC236}">
              <a16:creationId xmlns:a16="http://schemas.microsoft.com/office/drawing/2014/main" id="{00000000-0008-0000-0100-000018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37" name="CaixaDeTexto 536">
          <a:extLst>
            <a:ext uri="{FF2B5EF4-FFF2-40B4-BE49-F238E27FC236}">
              <a16:creationId xmlns:a16="http://schemas.microsoft.com/office/drawing/2014/main" id="{00000000-0008-0000-0100-000019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38" name="CaixaDeTexto 537">
          <a:extLst>
            <a:ext uri="{FF2B5EF4-FFF2-40B4-BE49-F238E27FC236}">
              <a16:creationId xmlns:a16="http://schemas.microsoft.com/office/drawing/2014/main" id="{00000000-0008-0000-0100-00001A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39" name="CaixaDeTexto 538">
          <a:extLst>
            <a:ext uri="{FF2B5EF4-FFF2-40B4-BE49-F238E27FC236}">
              <a16:creationId xmlns:a16="http://schemas.microsoft.com/office/drawing/2014/main" id="{00000000-0008-0000-0100-00001B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40" name="CaixaDeTexto 539">
          <a:extLst>
            <a:ext uri="{FF2B5EF4-FFF2-40B4-BE49-F238E27FC236}">
              <a16:creationId xmlns:a16="http://schemas.microsoft.com/office/drawing/2014/main" id="{00000000-0008-0000-0100-00001C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41" name="CaixaDeTexto 540">
          <a:extLst>
            <a:ext uri="{FF2B5EF4-FFF2-40B4-BE49-F238E27FC236}">
              <a16:creationId xmlns:a16="http://schemas.microsoft.com/office/drawing/2014/main" id="{00000000-0008-0000-0100-00001D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42" name="CaixaDeTexto 541">
          <a:extLst>
            <a:ext uri="{FF2B5EF4-FFF2-40B4-BE49-F238E27FC236}">
              <a16:creationId xmlns:a16="http://schemas.microsoft.com/office/drawing/2014/main" id="{00000000-0008-0000-0100-00001E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43" name="CaixaDeTexto 542">
          <a:extLst>
            <a:ext uri="{FF2B5EF4-FFF2-40B4-BE49-F238E27FC236}">
              <a16:creationId xmlns:a16="http://schemas.microsoft.com/office/drawing/2014/main" id="{00000000-0008-0000-0100-00001F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44" name="CaixaDeTexto 543">
          <a:extLst>
            <a:ext uri="{FF2B5EF4-FFF2-40B4-BE49-F238E27FC236}">
              <a16:creationId xmlns:a16="http://schemas.microsoft.com/office/drawing/2014/main" id="{00000000-0008-0000-0100-000020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45" name="CaixaDeTexto 544">
          <a:extLst>
            <a:ext uri="{FF2B5EF4-FFF2-40B4-BE49-F238E27FC236}">
              <a16:creationId xmlns:a16="http://schemas.microsoft.com/office/drawing/2014/main" id="{00000000-0008-0000-0100-000021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46" name="CaixaDeTexto 545">
          <a:extLst>
            <a:ext uri="{FF2B5EF4-FFF2-40B4-BE49-F238E27FC236}">
              <a16:creationId xmlns:a16="http://schemas.microsoft.com/office/drawing/2014/main" id="{00000000-0008-0000-0100-000022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47" name="CaixaDeTexto 546">
          <a:extLst>
            <a:ext uri="{FF2B5EF4-FFF2-40B4-BE49-F238E27FC236}">
              <a16:creationId xmlns:a16="http://schemas.microsoft.com/office/drawing/2014/main" id="{00000000-0008-0000-0100-000023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48" name="CaixaDeTexto 547">
          <a:extLst>
            <a:ext uri="{FF2B5EF4-FFF2-40B4-BE49-F238E27FC236}">
              <a16:creationId xmlns:a16="http://schemas.microsoft.com/office/drawing/2014/main" id="{00000000-0008-0000-0100-000024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49" name="CaixaDeTexto 548">
          <a:extLst>
            <a:ext uri="{FF2B5EF4-FFF2-40B4-BE49-F238E27FC236}">
              <a16:creationId xmlns:a16="http://schemas.microsoft.com/office/drawing/2014/main" id="{00000000-0008-0000-0100-000025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50" name="CaixaDeTexto 549">
          <a:extLst>
            <a:ext uri="{FF2B5EF4-FFF2-40B4-BE49-F238E27FC236}">
              <a16:creationId xmlns:a16="http://schemas.microsoft.com/office/drawing/2014/main" id="{00000000-0008-0000-0100-000026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51" name="CaixaDeTexto 550">
          <a:extLst>
            <a:ext uri="{FF2B5EF4-FFF2-40B4-BE49-F238E27FC236}">
              <a16:creationId xmlns:a16="http://schemas.microsoft.com/office/drawing/2014/main" id="{00000000-0008-0000-0100-000027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52" name="CaixaDeTexto 551">
          <a:extLst>
            <a:ext uri="{FF2B5EF4-FFF2-40B4-BE49-F238E27FC236}">
              <a16:creationId xmlns:a16="http://schemas.microsoft.com/office/drawing/2014/main" id="{00000000-0008-0000-0100-000028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53" name="CaixaDeTexto 552">
          <a:extLst>
            <a:ext uri="{FF2B5EF4-FFF2-40B4-BE49-F238E27FC236}">
              <a16:creationId xmlns:a16="http://schemas.microsoft.com/office/drawing/2014/main" id="{00000000-0008-0000-0100-000029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54" name="CaixaDeTexto 553">
          <a:extLst>
            <a:ext uri="{FF2B5EF4-FFF2-40B4-BE49-F238E27FC236}">
              <a16:creationId xmlns:a16="http://schemas.microsoft.com/office/drawing/2014/main" id="{00000000-0008-0000-0100-00002A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55" name="CaixaDeTexto 554">
          <a:extLst>
            <a:ext uri="{FF2B5EF4-FFF2-40B4-BE49-F238E27FC236}">
              <a16:creationId xmlns:a16="http://schemas.microsoft.com/office/drawing/2014/main" id="{00000000-0008-0000-0100-00002B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56" name="CaixaDeTexto 555">
          <a:extLst>
            <a:ext uri="{FF2B5EF4-FFF2-40B4-BE49-F238E27FC236}">
              <a16:creationId xmlns:a16="http://schemas.microsoft.com/office/drawing/2014/main" id="{00000000-0008-0000-0100-00002C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57" name="CaixaDeTexto 556">
          <a:extLst>
            <a:ext uri="{FF2B5EF4-FFF2-40B4-BE49-F238E27FC236}">
              <a16:creationId xmlns:a16="http://schemas.microsoft.com/office/drawing/2014/main" id="{00000000-0008-0000-0100-00002D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58" name="CaixaDeTexto 557">
          <a:extLst>
            <a:ext uri="{FF2B5EF4-FFF2-40B4-BE49-F238E27FC236}">
              <a16:creationId xmlns:a16="http://schemas.microsoft.com/office/drawing/2014/main" id="{00000000-0008-0000-0100-00002E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59" name="CaixaDeTexto 558">
          <a:extLst>
            <a:ext uri="{FF2B5EF4-FFF2-40B4-BE49-F238E27FC236}">
              <a16:creationId xmlns:a16="http://schemas.microsoft.com/office/drawing/2014/main" id="{00000000-0008-0000-0100-00002F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60" name="CaixaDeTexto 559">
          <a:extLst>
            <a:ext uri="{FF2B5EF4-FFF2-40B4-BE49-F238E27FC236}">
              <a16:creationId xmlns:a16="http://schemas.microsoft.com/office/drawing/2014/main" id="{00000000-0008-0000-0100-000030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61" name="CaixaDeTexto 560">
          <a:extLst>
            <a:ext uri="{FF2B5EF4-FFF2-40B4-BE49-F238E27FC236}">
              <a16:creationId xmlns:a16="http://schemas.microsoft.com/office/drawing/2014/main" id="{00000000-0008-0000-0100-000031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62" name="CaixaDeTexto 561">
          <a:extLst>
            <a:ext uri="{FF2B5EF4-FFF2-40B4-BE49-F238E27FC236}">
              <a16:creationId xmlns:a16="http://schemas.microsoft.com/office/drawing/2014/main" id="{00000000-0008-0000-0100-000032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63" name="CaixaDeTexto 562">
          <a:extLst>
            <a:ext uri="{FF2B5EF4-FFF2-40B4-BE49-F238E27FC236}">
              <a16:creationId xmlns:a16="http://schemas.microsoft.com/office/drawing/2014/main" id="{00000000-0008-0000-0100-000033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64" name="CaixaDeTexto 563">
          <a:extLst>
            <a:ext uri="{FF2B5EF4-FFF2-40B4-BE49-F238E27FC236}">
              <a16:creationId xmlns:a16="http://schemas.microsoft.com/office/drawing/2014/main" id="{00000000-0008-0000-0100-000034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150</xdr:row>
      <xdr:rowOff>0</xdr:rowOff>
    </xdr:from>
    <xdr:ext cx="65" cy="172227"/>
    <xdr:sp macro="" textlink="">
      <xdr:nvSpPr>
        <xdr:cNvPr id="565" name="CaixaDeTexto 564">
          <a:extLst>
            <a:ext uri="{FF2B5EF4-FFF2-40B4-BE49-F238E27FC236}">
              <a16:creationId xmlns:a16="http://schemas.microsoft.com/office/drawing/2014/main" id="{00000000-0008-0000-0100-000035020000}"/>
            </a:ext>
          </a:extLst>
        </xdr:cNvPr>
        <xdr:cNvSpPr txBox="1"/>
      </xdr:nvSpPr>
      <xdr:spPr>
        <a:xfrm>
          <a:off x="17214132" y="82353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154</xdr:row>
      <xdr:rowOff>47625</xdr:rowOff>
    </xdr:from>
    <xdr:ext cx="65" cy="172227"/>
    <xdr:sp macro="" textlink="">
      <xdr:nvSpPr>
        <xdr:cNvPr id="566" name="CaixaDeTexto 565">
          <a:extLst>
            <a:ext uri="{FF2B5EF4-FFF2-40B4-BE49-F238E27FC236}">
              <a16:creationId xmlns:a16="http://schemas.microsoft.com/office/drawing/2014/main" id="{00000000-0008-0000-0100-000036020000}"/>
            </a:ext>
          </a:extLst>
        </xdr:cNvPr>
        <xdr:cNvSpPr txBox="1"/>
      </xdr:nvSpPr>
      <xdr:spPr>
        <a:xfrm>
          <a:off x="17214132" y="827817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154</xdr:row>
      <xdr:rowOff>47625</xdr:rowOff>
    </xdr:from>
    <xdr:ext cx="65" cy="172227"/>
    <xdr:sp macro="" textlink="">
      <xdr:nvSpPr>
        <xdr:cNvPr id="567" name="CaixaDeTexto 566">
          <a:extLst>
            <a:ext uri="{FF2B5EF4-FFF2-40B4-BE49-F238E27FC236}">
              <a16:creationId xmlns:a16="http://schemas.microsoft.com/office/drawing/2014/main" id="{00000000-0008-0000-0100-000037020000}"/>
            </a:ext>
          </a:extLst>
        </xdr:cNvPr>
        <xdr:cNvSpPr txBox="1"/>
      </xdr:nvSpPr>
      <xdr:spPr>
        <a:xfrm>
          <a:off x="17214132" y="827817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154</xdr:row>
      <xdr:rowOff>47625</xdr:rowOff>
    </xdr:from>
    <xdr:ext cx="65" cy="172227"/>
    <xdr:sp macro="" textlink="">
      <xdr:nvSpPr>
        <xdr:cNvPr id="568" name="CaixaDeTexto 567">
          <a:extLst>
            <a:ext uri="{FF2B5EF4-FFF2-40B4-BE49-F238E27FC236}">
              <a16:creationId xmlns:a16="http://schemas.microsoft.com/office/drawing/2014/main" id="{00000000-0008-0000-0100-000038020000}"/>
            </a:ext>
          </a:extLst>
        </xdr:cNvPr>
        <xdr:cNvSpPr txBox="1"/>
      </xdr:nvSpPr>
      <xdr:spPr>
        <a:xfrm>
          <a:off x="17214132" y="827817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154</xdr:row>
      <xdr:rowOff>47625</xdr:rowOff>
    </xdr:from>
    <xdr:ext cx="65" cy="172227"/>
    <xdr:sp macro="" textlink="">
      <xdr:nvSpPr>
        <xdr:cNvPr id="569" name="CaixaDeTexto 568">
          <a:extLst>
            <a:ext uri="{FF2B5EF4-FFF2-40B4-BE49-F238E27FC236}">
              <a16:creationId xmlns:a16="http://schemas.microsoft.com/office/drawing/2014/main" id="{00000000-0008-0000-0100-000039020000}"/>
            </a:ext>
          </a:extLst>
        </xdr:cNvPr>
        <xdr:cNvSpPr txBox="1"/>
      </xdr:nvSpPr>
      <xdr:spPr>
        <a:xfrm>
          <a:off x="17214132" y="827817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154</xdr:row>
      <xdr:rowOff>47625</xdr:rowOff>
    </xdr:from>
    <xdr:ext cx="65" cy="172227"/>
    <xdr:sp macro="" textlink="">
      <xdr:nvSpPr>
        <xdr:cNvPr id="570" name="CaixaDeTexto 569">
          <a:extLst>
            <a:ext uri="{FF2B5EF4-FFF2-40B4-BE49-F238E27FC236}">
              <a16:creationId xmlns:a16="http://schemas.microsoft.com/office/drawing/2014/main" id="{00000000-0008-0000-0100-00003A020000}"/>
            </a:ext>
          </a:extLst>
        </xdr:cNvPr>
        <xdr:cNvSpPr txBox="1"/>
      </xdr:nvSpPr>
      <xdr:spPr>
        <a:xfrm>
          <a:off x="17214132" y="827817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154</xdr:row>
      <xdr:rowOff>47625</xdr:rowOff>
    </xdr:from>
    <xdr:ext cx="65" cy="172227"/>
    <xdr:sp macro="" textlink="">
      <xdr:nvSpPr>
        <xdr:cNvPr id="571" name="CaixaDeTexto 570">
          <a:extLst>
            <a:ext uri="{FF2B5EF4-FFF2-40B4-BE49-F238E27FC236}">
              <a16:creationId xmlns:a16="http://schemas.microsoft.com/office/drawing/2014/main" id="{00000000-0008-0000-0100-00003B020000}"/>
            </a:ext>
          </a:extLst>
        </xdr:cNvPr>
        <xdr:cNvSpPr txBox="1"/>
      </xdr:nvSpPr>
      <xdr:spPr>
        <a:xfrm>
          <a:off x="17214132" y="827817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154</xdr:row>
      <xdr:rowOff>47625</xdr:rowOff>
    </xdr:from>
    <xdr:ext cx="65" cy="172227"/>
    <xdr:sp macro="" textlink="">
      <xdr:nvSpPr>
        <xdr:cNvPr id="572" name="CaixaDeTexto 571">
          <a:extLst>
            <a:ext uri="{FF2B5EF4-FFF2-40B4-BE49-F238E27FC236}">
              <a16:creationId xmlns:a16="http://schemas.microsoft.com/office/drawing/2014/main" id="{00000000-0008-0000-0100-00003C020000}"/>
            </a:ext>
          </a:extLst>
        </xdr:cNvPr>
        <xdr:cNvSpPr txBox="1"/>
      </xdr:nvSpPr>
      <xdr:spPr>
        <a:xfrm>
          <a:off x="17214132" y="827817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154</xdr:row>
      <xdr:rowOff>47625</xdr:rowOff>
    </xdr:from>
    <xdr:ext cx="65" cy="172227"/>
    <xdr:sp macro="" textlink="">
      <xdr:nvSpPr>
        <xdr:cNvPr id="573" name="CaixaDeTexto 572">
          <a:extLst>
            <a:ext uri="{FF2B5EF4-FFF2-40B4-BE49-F238E27FC236}">
              <a16:creationId xmlns:a16="http://schemas.microsoft.com/office/drawing/2014/main" id="{00000000-0008-0000-0100-00003D020000}"/>
            </a:ext>
          </a:extLst>
        </xdr:cNvPr>
        <xdr:cNvSpPr txBox="1"/>
      </xdr:nvSpPr>
      <xdr:spPr>
        <a:xfrm>
          <a:off x="17214132" y="827817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574" name="CaixaDeTexto 573">
          <a:extLst>
            <a:ext uri="{FF2B5EF4-FFF2-40B4-BE49-F238E27FC236}">
              <a16:creationId xmlns:a16="http://schemas.microsoft.com/office/drawing/2014/main" id="{00000000-0008-0000-0100-00003E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575" name="CaixaDeTexto 574">
          <a:extLst>
            <a:ext uri="{FF2B5EF4-FFF2-40B4-BE49-F238E27FC236}">
              <a16:creationId xmlns:a16="http://schemas.microsoft.com/office/drawing/2014/main" id="{00000000-0008-0000-0100-00003F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576" name="CaixaDeTexto 575">
          <a:extLst>
            <a:ext uri="{FF2B5EF4-FFF2-40B4-BE49-F238E27FC236}">
              <a16:creationId xmlns:a16="http://schemas.microsoft.com/office/drawing/2014/main" id="{00000000-0008-0000-0100-000040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577" name="CaixaDeTexto 576">
          <a:extLst>
            <a:ext uri="{FF2B5EF4-FFF2-40B4-BE49-F238E27FC236}">
              <a16:creationId xmlns:a16="http://schemas.microsoft.com/office/drawing/2014/main" id="{00000000-0008-0000-0100-000041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578" name="CaixaDeTexto 577">
          <a:extLst>
            <a:ext uri="{FF2B5EF4-FFF2-40B4-BE49-F238E27FC236}">
              <a16:creationId xmlns:a16="http://schemas.microsoft.com/office/drawing/2014/main" id="{00000000-0008-0000-0100-000042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579" name="CaixaDeTexto 578">
          <a:extLst>
            <a:ext uri="{FF2B5EF4-FFF2-40B4-BE49-F238E27FC236}">
              <a16:creationId xmlns:a16="http://schemas.microsoft.com/office/drawing/2014/main" id="{00000000-0008-0000-0100-000043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580" name="CaixaDeTexto 579">
          <a:extLst>
            <a:ext uri="{FF2B5EF4-FFF2-40B4-BE49-F238E27FC236}">
              <a16:creationId xmlns:a16="http://schemas.microsoft.com/office/drawing/2014/main" id="{00000000-0008-0000-0100-000044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581" name="CaixaDeTexto 580">
          <a:extLst>
            <a:ext uri="{FF2B5EF4-FFF2-40B4-BE49-F238E27FC236}">
              <a16:creationId xmlns:a16="http://schemas.microsoft.com/office/drawing/2014/main" id="{00000000-0008-0000-0100-000045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582" name="CaixaDeTexto 581">
          <a:extLst>
            <a:ext uri="{FF2B5EF4-FFF2-40B4-BE49-F238E27FC236}">
              <a16:creationId xmlns:a16="http://schemas.microsoft.com/office/drawing/2014/main" id="{00000000-0008-0000-0100-000046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583" name="CaixaDeTexto 582">
          <a:extLst>
            <a:ext uri="{FF2B5EF4-FFF2-40B4-BE49-F238E27FC236}">
              <a16:creationId xmlns:a16="http://schemas.microsoft.com/office/drawing/2014/main" id="{00000000-0008-0000-0100-000047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584" name="CaixaDeTexto 583">
          <a:extLst>
            <a:ext uri="{FF2B5EF4-FFF2-40B4-BE49-F238E27FC236}">
              <a16:creationId xmlns:a16="http://schemas.microsoft.com/office/drawing/2014/main" id="{00000000-0008-0000-0100-000048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585" name="CaixaDeTexto 584">
          <a:extLst>
            <a:ext uri="{FF2B5EF4-FFF2-40B4-BE49-F238E27FC236}">
              <a16:creationId xmlns:a16="http://schemas.microsoft.com/office/drawing/2014/main" id="{00000000-0008-0000-0100-000049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586" name="CaixaDeTexto 585">
          <a:extLst>
            <a:ext uri="{FF2B5EF4-FFF2-40B4-BE49-F238E27FC236}">
              <a16:creationId xmlns:a16="http://schemas.microsoft.com/office/drawing/2014/main" id="{00000000-0008-0000-0100-00004A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587" name="CaixaDeTexto 586">
          <a:extLst>
            <a:ext uri="{FF2B5EF4-FFF2-40B4-BE49-F238E27FC236}">
              <a16:creationId xmlns:a16="http://schemas.microsoft.com/office/drawing/2014/main" id="{00000000-0008-0000-0100-00004B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588" name="CaixaDeTexto 587">
          <a:extLst>
            <a:ext uri="{FF2B5EF4-FFF2-40B4-BE49-F238E27FC236}">
              <a16:creationId xmlns:a16="http://schemas.microsoft.com/office/drawing/2014/main" id="{00000000-0008-0000-0100-00004C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589" name="CaixaDeTexto 588">
          <a:extLst>
            <a:ext uri="{FF2B5EF4-FFF2-40B4-BE49-F238E27FC236}">
              <a16:creationId xmlns:a16="http://schemas.microsoft.com/office/drawing/2014/main" id="{00000000-0008-0000-0100-00004D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590" name="CaixaDeTexto 589">
          <a:extLst>
            <a:ext uri="{FF2B5EF4-FFF2-40B4-BE49-F238E27FC236}">
              <a16:creationId xmlns:a16="http://schemas.microsoft.com/office/drawing/2014/main" id="{00000000-0008-0000-0100-00004E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591" name="CaixaDeTexto 590">
          <a:extLst>
            <a:ext uri="{FF2B5EF4-FFF2-40B4-BE49-F238E27FC236}">
              <a16:creationId xmlns:a16="http://schemas.microsoft.com/office/drawing/2014/main" id="{00000000-0008-0000-0100-00004F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592" name="CaixaDeTexto 591">
          <a:extLst>
            <a:ext uri="{FF2B5EF4-FFF2-40B4-BE49-F238E27FC236}">
              <a16:creationId xmlns:a16="http://schemas.microsoft.com/office/drawing/2014/main" id="{00000000-0008-0000-0100-000050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593" name="CaixaDeTexto 592">
          <a:extLst>
            <a:ext uri="{FF2B5EF4-FFF2-40B4-BE49-F238E27FC236}">
              <a16:creationId xmlns:a16="http://schemas.microsoft.com/office/drawing/2014/main" id="{00000000-0008-0000-0100-000051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594" name="CaixaDeTexto 593">
          <a:extLst>
            <a:ext uri="{FF2B5EF4-FFF2-40B4-BE49-F238E27FC236}">
              <a16:creationId xmlns:a16="http://schemas.microsoft.com/office/drawing/2014/main" id="{00000000-0008-0000-0100-000052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595" name="CaixaDeTexto 594">
          <a:extLst>
            <a:ext uri="{FF2B5EF4-FFF2-40B4-BE49-F238E27FC236}">
              <a16:creationId xmlns:a16="http://schemas.microsoft.com/office/drawing/2014/main" id="{00000000-0008-0000-0100-000053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596" name="CaixaDeTexto 595">
          <a:extLst>
            <a:ext uri="{FF2B5EF4-FFF2-40B4-BE49-F238E27FC236}">
              <a16:creationId xmlns:a16="http://schemas.microsoft.com/office/drawing/2014/main" id="{00000000-0008-0000-0100-000054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597" name="CaixaDeTexto 596">
          <a:extLst>
            <a:ext uri="{FF2B5EF4-FFF2-40B4-BE49-F238E27FC236}">
              <a16:creationId xmlns:a16="http://schemas.microsoft.com/office/drawing/2014/main" id="{00000000-0008-0000-0100-000055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598" name="CaixaDeTexto 597">
          <a:extLst>
            <a:ext uri="{FF2B5EF4-FFF2-40B4-BE49-F238E27FC236}">
              <a16:creationId xmlns:a16="http://schemas.microsoft.com/office/drawing/2014/main" id="{00000000-0008-0000-0100-000056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599" name="CaixaDeTexto 598">
          <a:extLst>
            <a:ext uri="{FF2B5EF4-FFF2-40B4-BE49-F238E27FC236}">
              <a16:creationId xmlns:a16="http://schemas.microsoft.com/office/drawing/2014/main" id="{00000000-0008-0000-0100-000057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00" name="CaixaDeTexto 599">
          <a:extLst>
            <a:ext uri="{FF2B5EF4-FFF2-40B4-BE49-F238E27FC236}">
              <a16:creationId xmlns:a16="http://schemas.microsoft.com/office/drawing/2014/main" id="{00000000-0008-0000-0100-000058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01" name="CaixaDeTexto 600">
          <a:extLst>
            <a:ext uri="{FF2B5EF4-FFF2-40B4-BE49-F238E27FC236}">
              <a16:creationId xmlns:a16="http://schemas.microsoft.com/office/drawing/2014/main" id="{00000000-0008-0000-0100-000059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02" name="CaixaDeTexto 601">
          <a:extLst>
            <a:ext uri="{FF2B5EF4-FFF2-40B4-BE49-F238E27FC236}">
              <a16:creationId xmlns:a16="http://schemas.microsoft.com/office/drawing/2014/main" id="{00000000-0008-0000-0100-00005A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03" name="CaixaDeTexto 602">
          <a:extLst>
            <a:ext uri="{FF2B5EF4-FFF2-40B4-BE49-F238E27FC236}">
              <a16:creationId xmlns:a16="http://schemas.microsoft.com/office/drawing/2014/main" id="{00000000-0008-0000-0100-00005B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04" name="CaixaDeTexto 603">
          <a:extLst>
            <a:ext uri="{FF2B5EF4-FFF2-40B4-BE49-F238E27FC236}">
              <a16:creationId xmlns:a16="http://schemas.microsoft.com/office/drawing/2014/main" id="{00000000-0008-0000-0100-00005C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05" name="CaixaDeTexto 604">
          <a:extLst>
            <a:ext uri="{FF2B5EF4-FFF2-40B4-BE49-F238E27FC236}">
              <a16:creationId xmlns:a16="http://schemas.microsoft.com/office/drawing/2014/main" id="{00000000-0008-0000-0100-00005D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06" name="CaixaDeTexto 605">
          <a:extLst>
            <a:ext uri="{FF2B5EF4-FFF2-40B4-BE49-F238E27FC236}">
              <a16:creationId xmlns:a16="http://schemas.microsoft.com/office/drawing/2014/main" id="{00000000-0008-0000-0100-00005E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07" name="CaixaDeTexto 606">
          <a:extLst>
            <a:ext uri="{FF2B5EF4-FFF2-40B4-BE49-F238E27FC236}">
              <a16:creationId xmlns:a16="http://schemas.microsoft.com/office/drawing/2014/main" id="{00000000-0008-0000-0100-00005F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08" name="CaixaDeTexto 607">
          <a:extLst>
            <a:ext uri="{FF2B5EF4-FFF2-40B4-BE49-F238E27FC236}">
              <a16:creationId xmlns:a16="http://schemas.microsoft.com/office/drawing/2014/main" id="{00000000-0008-0000-0100-000060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09" name="CaixaDeTexto 608">
          <a:extLst>
            <a:ext uri="{FF2B5EF4-FFF2-40B4-BE49-F238E27FC236}">
              <a16:creationId xmlns:a16="http://schemas.microsoft.com/office/drawing/2014/main" id="{00000000-0008-0000-0100-000061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10" name="CaixaDeTexto 609">
          <a:extLst>
            <a:ext uri="{FF2B5EF4-FFF2-40B4-BE49-F238E27FC236}">
              <a16:creationId xmlns:a16="http://schemas.microsoft.com/office/drawing/2014/main" id="{00000000-0008-0000-0100-000062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11" name="CaixaDeTexto 610">
          <a:extLst>
            <a:ext uri="{FF2B5EF4-FFF2-40B4-BE49-F238E27FC236}">
              <a16:creationId xmlns:a16="http://schemas.microsoft.com/office/drawing/2014/main" id="{00000000-0008-0000-0100-000063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12" name="CaixaDeTexto 611">
          <a:extLst>
            <a:ext uri="{FF2B5EF4-FFF2-40B4-BE49-F238E27FC236}">
              <a16:creationId xmlns:a16="http://schemas.microsoft.com/office/drawing/2014/main" id="{00000000-0008-0000-0100-000064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13" name="CaixaDeTexto 612">
          <a:extLst>
            <a:ext uri="{FF2B5EF4-FFF2-40B4-BE49-F238E27FC236}">
              <a16:creationId xmlns:a16="http://schemas.microsoft.com/office/drawing/2014/main" id="{00000000-0008-0000-0100-000065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14" name="CaixaDeTexto 613">
          <a:extLst>
            <a:ext uri="{FF2B5EF4-FFF2-40B4-BE49-F238E27FC236}">
              <a16:creationId xmlns:a16="http://schemas.microsoft.com/office/drawing/2014/main" id="{00000000-0008-0000-0100-000066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15" name="CaixaDeTexto 614">
          <a:extLst>
            <a:ext uri="{FF2B5EF4-FFF2-40B4-BE49-F238E27FC236}">
              <a16:creationId xmlns:a16="http://schemas.microsoft.com/office/drawing/2014/main" id="{00000000-0008-0000-0100-000067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16" name="CaixaDeTexto 615">
          <a:extLst>
            <a:ext uri="{FF2B5EF4-FFF2-40B4-BE49-F238E27FC236}">
              <a16:creationId xmlns:a16="http://schemas.microsoft.com/office/drawing/2014/main" id="{00000000-0008-0000-0100-000068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17" name="CaixaDeTexto 616">
          <a:extLst>
            <a:ext uri="{FF2B5EF4-FFF2-40B4-BE49-F238E27FC236}">
              <a16:creationId xmlns:a16="http://schemas.microsoft.com/office/drawing/2014/main" id="{00000000-0008-0000-0100-000069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18" name="CaixaDeTexto 617">
          <a:extLst>
            <a:ext uri="{FF2B5EF4-FFF2-40B4-BE49-F238E27FC236}">
              <a16:creationId xmlns:a16="http://schemas.microsoft.com/office/drawing/2014/main" id="{00000000-0008-0000-0100-00006A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19" name="CaixaDeTexto 618">
          <a:extLst>
            <a:ext uri="{FF2B5EF4-FFF2-40B4-BE49-F238E27FC236}">
              <a16:creationId xmlns:a16="http://schemas.microsoft.com/office/drawing/2014/main" id="{00000000-0008-0000-0100-00006B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20" name="CaixaDeTexto 619">
          <a:extLst>
            <a:ext uri="{FF2B5EF4-FFF2-40B4-BE49-F238E27FC236}">
              <a16:creationId xmlns:a16="http://schemas.microsoft.com/office/drawing/2014/main" id="{00000000-0008-0000-0100-00006C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21" name="CaixaDeTexto 620">
          <a:extLst>
            <a:ext uri="{FF2B5EF4-FFF2-40B4-BE49-F238E27FC236}">
              <a16:creationId xmlns:a16="http://schemas.microsoft.com/office/drawing/2014/main" id="{00000000-0008-0000-0100-00006D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22" name="CaixaDeTexto 621">
          <a:extLst>
            <a:ext uri="{FF2B5EF4-FFF2-40B4-BE49-F238E27FC236}">
              <a16:creationId xmlns:a16="http://schemas.microsoft.com/office/drawing/2014/main" id="{00000000-0008-0000-0100-00006E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23" name="CaixaDeTexto 622">
          <a:extLst>
            <a:ext uri="{FF2B5EF4-FFF2-40B4-BE49-F238E27FC236}">
              <a16:creationId xmlns:a16="http://schemas.microsoft.com/office/drawing/2014/main" id="{00000000-0008-0000-0100-00006F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24" name="CaixaDeTexto 623">
          <a:extLst>
            <a:ext uri="{FF2B5EF4-FFF2-40B4-BE49-F238E27FC236}">
              <a16:creationId xmlns:a16="http://schemas.microsoft.com/office/drawing/2014/main" id="{00000000-0008-0000-0100-000070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25" name="CaixaDeTexto 624">
          <a:extLst>
            <a:ext uri="{FF2B5EF4-FFF2-40B4-BE49-F238E27FC236}">
              <a16:creationId xmlns:a16="http://schemas.microsoft.com/office/drawing/2014/main" id="{00000000-0008-0000-0100-000071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26" name="CaixaDeTexto 625">
          <a:extLst>
            <a:ext uri="{FF2B5EF4-FFF2-40B4-BE49-F238E27FC236}">
              <a16:creationId xmlns:a16="http://schemas.microsoft.com/office/drawing/2014/main" id="{00000000-0008-0000-0100-000072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27" name="CaixaDeTexto 626">
          <a:extLst>
            <a:ext uri="{FF2B5EF4-FFF2-40B4-BE49-F238E27FC236}">
              <a16:creationId xmlns:a16="http://schemas.microsoft.com/office/drawing/2014/main" id="{00000000-0008-0000-0100-000073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28" name="CaixaDeTexto 627">
          <a:extLst>
            <a:ext uri="{FF2B5EF4-FFF2-40B4-BE49-F238E27FC236}">
              <a16:creationId xmlns:a16="http://schemas.microsoft.com/office/drawing/2014/main" id="{00000000-0008-0000-0100-000074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29" name="CaixaDeTexto 628">
          <a:extLst>
            <a:ext uri="{FF2B5EF4-FFF2-40B4-BE49-F238E27FC236}">
              <a16:creationId xmlns:a16="http://schemas.microsoft.com/office/drawing/2014/main" id="{00000000-0008-0000-0100-000075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30" name="CaixaDeTexto 629">
          <a:extLst>
            <a:ext uri="{FF2B5EF4-FFF2-40B4-BE49-F238E27FC236}">
              <a16:creationId xmlns:a16="http://schemas.microsoft.com/office/drawing/2014/main" id="{00000000-0008-0000-0100-000076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31" name="CaixaDeTexto 630">
          <a:extLst>
            <a:ext uri="{FF2B5EF4-FFF2-40B4-BE49-F238E27FC236}">
              <a16:creationId xmlns:a16="http://schemas.microsoft.com/office/drawing/2014/main" id="{00000000-0008-0000-0100-000077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32" name="CaixaDeTexto 631">
          <a:extLst>
            <a:ext uri="{FF2B5EF4-FFF2-40B4-BE49-F238E27FC236}">
              <a16:creationId xmlns:a16="http://schemas.microsoft.com/office/drawing/2014/main" id="{00000000-0008-0000-0100-000078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33" name="CaixaDeTexto 632">
          <a:extLst>
            <a:ext uri="{FF2B5EF4-FFF2-40B4-BE49-F238E27FC236}">
              <a16:creationId xmlns:a16="http://schemas.microsoft.com/office/drawing/2014/main" id="{00000000-0008-0000-0100-000079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34" name="CaixaDeTexto 633">
          <a:extLst>
            <a:ext uri="{FF2B5EF4-FFF2-40B4-BE49-F238E27FC236}">
              <a16:creationId xmlns:a16="http://schemas.microsoft.com/office/drawing/2014/main" id="{00000000-0008-0000-0100-00007A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35" name="CaixaDeTexto 634">
          <a:extLst>
            <a:ext uri="{FF2B5EF4-FFF2-40B4-BE49-F238E27FC236}">
              <a16:creationId xmlns:a16="http://schemas.microsoft.com/office/drawing/2014/main" id="{00000000-0008-0000-0100-00007B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36" name="CaixaDeTexto 635">
          <a:extLst>
            <a:ext uri="{FF2B5EF4-FFF2-40B4-BE49-F238E27FC236}">
              <a16:creationId xmlns:a16="http://schemas.microsoft.com/office/drawing/2014/main" id="{00000000-0008-0000-0100-00007C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37" name="CaixaDeTexto 636">
          <a:extLst>
            <a:ext uri="{FF2B5EF4-FFF2-40B4-BE49-F238E27FC236}">
              <a16:creationId xmlns:a16="http://schemas.microsoft.com/office/drawing/2014/main" id="{00000000-0008-0000-0100-00007D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38" name="CaixaDeTexto 637">
          <a:extLst>
            <a:ext uri="{FF2B5EF4-FFF2-40B4-BE49-F238E27FC236}">
              <a16:creationId xmlns:a16="http://schemas.microsoft.com/office/drawing/2014/main" id="{00000000-0008-0000-0100-00007E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39" name="CaixaDeTexto 638">
          <a:extLst>
            <a:ext uri="{FF2B5EF4-FFF2-40B4-BE49-F238E27FC236}">
              <a16:creationId xmlns:a16="http://schemas.microsoft.com/office/drawing/2014/main" id="{00000000-0008-0000-0100-00007F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40" name="CaixaDeTexto 639">
          <a:extLst>
            <a:ext uri="{FF2B5EF4-FFF2-40B4-BE49-F238E27FC236}">
              <a16:creationId xmlns:a16="http://schemas.microsoft.com/office/drawing/2014/main" id="{00000000-0008-0000-0100-000080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41" name="CaixaDeTexto 640">
          <a:extLst>
            <a:ext uri="{FF2B5EF4-FFF2-40B4-BE49-F238E27FC236}">
              <a16:creationId xmlns:a16="http://schemas.microsoft.com/office/drawing/2014/main" id="{00000000-0008-0000-0100-000081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42" name="CaixaDeTexto 641">
          <a:extLst>
            <a:ext uri="{FF2B5EF4-FFF2-40B4-BE49-F238E27FC236}">
              <a16:creationId xmlns:a16="http://schemas.microsoft.com/office/drawing/2014/main" id="{00000000-0008-0000-0100-000082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43" name="CaixaDeTexto 642">
          <a:extLst>
            <a:ext uri="{FF2B5EF4-FFF2-40B4-BE49-F238E27FC236}">
              <a16:creationId xmlns:a16="http://schemas.microsoft.com/office/drawing/2014/main" id="{00000000-0008-0000-0100-000083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44" name="CaixaDeTexto 643">
          <a:extLst>
            <a:ext uri="{FF2B5EF4-FFF2-40B4-BE49-F238E27FC236}">
              <a16:creationId xmlns:a16="http://schemas.microsoft.com/office/drawing/2014/main" id="{00000000-0008-0000-0100-000084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45" name="CaixaDeTexto 644">
          <a:extLst>
            <a:ext uri="{FF2B5EF4-FFF2-40B4-BE49-F238E27FC236}">
              <a16:creationId xmlns:a16="http://schemas.microsoft.com/office/drawing/2014/main" id="{00000000-0008-0000-0100-000085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46" name="CaixaDeTexto 645">
          <a:extLst>
            <a:ext uri="{FF2B5EF4-FFF2-40B4-BE49-F238E27FC236}">
              <a16:creationId xmlns:a16="http://schemas.microsoft.com/office/drawing/2014/main" id="{00000000-0008-0000-0100-000086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47" name="CaixaDeTexto 646">
          <a:extLst>
            <a:ext uri="{FF2B5EF4-FFF2-40B4-BE49-F238E27FC236}">
              <a16:creationId xmlns:a16="http://schemas.microsoft.com/office/drawing/2014/main" id="{00000000-0008-0000-0100-000087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48" name="CaixaDeTexto 647">
          <a:extLst>
            <a:ext uri="{FF2B5EF4-FFF2-40B4-BE49-F238E27FC236}">
              <a16:creationId xmlns:a16="http://schemas.microsoft.com/office/drawing/2014/main" id="{00000000-0008-0000-0100-000088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49" name="CaixaDeTexto 648">
          <a:extLst>
            <a:ext uri="{FF2B5EF4-FFF2-40B4-BE49-F238E27FC236}">
              <a16:creationId xmlns:a16="http://schemas.microsoft.com/office/drawing/2014/main" id="{00000000-0008-0000-0100-000089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50" name="CaixaDeTexto 649">
          <a:extLst>
            <a:ext uri="{FF2B5EF4-FFF2-40B4-BE49-F238E27FC236}">
              <a16:creationId xmlns:a16="http://schemas.microsoft.com/office/drawing/2014/main" id="{00000000-0008-0000-0100-00008A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51" name="CaixaDeTexto 650">
          <a:extLst>
            <a:ext uri="{FF2B5EF4-FFF2-40B4-BE49-F238E27FC236}">
              <a16:creationId xmlns:a16="http://schemas.microsoft.com/office/drawing/2014/main" id="{00000000-0008-0000-0100-00008B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52" name="CaixaDeTexto 651">
          <a:extLst>
            <a:ext uri="{FF2B5EF4-FFF2-40B4-BE49-F238E27FC236}">
              <a16:creationId xmlns:a16="http://schemas.microsoft.com/office/drawing/2014/main" id="{00000000-0008-0000-0100-00008C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53" name="CaixaDeTexto 652">
          <a:extLst>
            <a:ext uri="{FF2B5EF4-FFF2-40B4-BE49-F238E27FC236}">
              <a16:creationId xmlns:a16="http://schemas.microsoft.com/office/drawing/2014/main" id="{00000000-0008-0000-0100-00008D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54" name="CaixaDeTexto 653">
          <a:extLst>
            <a:ext uri="{FF2B5EF4-FFF2-40B4-BE49-F238E27FC236}">
              <a16:creationId xmlns:a16="http://schemas.microsoft.com/office/drawing/2014/main" id="{00000000-0008-0000-0100-00008E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55" name="CaixaDeTexto 654">
          <a:extLst>
            <a:ext uri="{FF2B5EF4-FFF2-40B4-BE49-F238E27FC236}">
              <a16:creationId xmlns:a16="http://schemas.microsoft.com/office/drawing/2014/main" id="{00000000-0008-0000-0100-00008F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56" name="CaixaDeTexto 655">
          <a:extLst>
            <a:ext uri="{FF2B5EF4-FFF2-40B4-BE49-F238E27FC236}">
              <a16:creationId xmlns:a16="http://schemas.microsoft.com/office/drawing/2014/main" id="{00000000-0008-0000-0100-000090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57" name="CaixaDeTexto 656">
          <a:extLst>
            <a:ext uri="{FF2B5EF4-FFF2-40B4-BE49-F238E27FC236}">
              <a16:creationId xmlns:a16="http://schemas.microsoft.com/office/drawing/2014/main" id="{00000000-0008-0000-0100-000091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58" name="CaixaDeTexto 657">
          <a:extLst>
            <a:ext uri="{FF2B5EF4-FFF2-40B4-BE49-F238E27FC236}">
              <a16:creationId xmlns:a16="http://schemas.microsoft.com/office/drawing/2014/main" id="{00000000-0008-0000-0100-000092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59" name="CaixaDeTexto 658">
          <a:extLst>
            <a:ext uri="{FF2B5EF4-FFF2-40B4-BE49-F238E27FC236}">
              <a16:creationId xmlns:a16="http://schemas.microsoft.com/office/drawing/2014/main" id="{00000000-0008-0000-0100-000093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60" name="CaixaDeTexto 659">
          <a:extLst>
            <a:ext uri="{FF2B5EF4-FFF2-40B4-BE49-F238E27FC236}">
              <a16:creationId xmlns:a16="http://schemas.microsoft.com/office/drawing/2014/main" id="{00000000-0008-0000-0100-000094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61" name="CaixaDeTexto 660">
          <a:extLst>
            <a:ext uri="{FF2B5EF4-FFF2-40B4-BE49-F238E27FC236}">
              <a16:creationId xmlns:a16="http://schemas.microsoft.com/office/drawing/2014/main" id="{00000000-0008-0000-0100-000095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62" name="CaixaDeTexto 661">
          <a:extLst>
            <a:ext uri="{FF2B5EF4-FFF2-40B4-BE49-F238E27FC236}">
              <a16:creationId xmlns:a16="http://schemas.microsoft.com/office/drawing/2014/main" id="{00000000-0008-0000-0100-000096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63" name="CaixaDeTexto 662">
          <a:extLst>
            <a:ext uri="{FF2B5EF4-FFF2-40B4-BE49-F238E27FC236}">
              <a16:creationId xmlns:a16="http://schemas.microsoft.com/office/drawing/2014/main" id="{00000000-0008-0000-0100-000097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64" name="CaixaDeTexto 663">
          <a:extLst>
            <a:ext uri="{FF2B5EF4-FFF2-40B4-BE49-F238E27FC236}">
              <a16:creationId xmlns:a16="http://schemas.microsoft.com/office/drawing/2014/main" id="{00000000-0008-0000-0100-000098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65" name="CaixaDeTexto 664">
          <a:extLst>
            <a:ext uri="{FF2B5EF4-FFF2-40B4-BE49-F238E27FC236}">
              <a16:creationId xmlns:a16="http://schemas.microsoft.com/office/drawing/2014/main" id="{00000000-0008-0000-0100-000099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66" name="CaixaDeTexto 665">
          <a:extLst>
            <a:ext uri="{FF2B5EF4-FFF2-40B4-BE49-F238E27FC236}">
              <a16:creationId xmlns:a16="http://schemas.microsoft.com/office/drawing/2014/main" id="{00000000-0008-0000-0100-00009A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67" name="CaixaDeTexto 666">
          <a:extLst>
            <a:ext uri="{FF2B5EF4-FFF2-40B4-BE49-F238E27FC236}">
              <a16:creationId xmlns:a16="http://schemas.microsoft.com/office/drawing/2014/main" id="{00000000-0008-0000-0100-00009B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68" name="CaixaDeTexto 667">
          <a:extLst>
            <a:ext uri="{FF2B5EF4-FFF2-40B4-BE49-F238E27FC236}">
              <a16:creationId xmlns:a16="http://schemas.microsoft.com/office/drawing/2014/main" id="{00000000-0008-0000-0100-00009C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69" name="CaixaDeTexto 668">
          <a:extLst>
            <a:ext uri="{FF2B5EF4-FFF2-40B4-BE49-F238E27FC236}">
              <a16:creationId xmlns:a16="http://schemas.microsoft.com/office/drawing/2014/main" id="{00000000-0008-0000-0100-00009D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70" name="CaixaDeTexto 669">
          <a:extLst>
            <a:ext uri="{FF2B5EF4-FFF2-40B4-BE49-F238E27FC236}">
              <a16:creationId xmlns:a16="http://schemas.microsoft.com/office/drawing/2014/main" id="{00000000-0008-0000-0100-00009E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71" name="CaixaDeTexto 670">
          <a:extLst>
            <a:ext uri="{FF2B5EF4-FFF2-40B4-BE49-F238E27FC236}">
              <a16:creationId xmlns:a16="http://schemas.microsoft.com/office/drawing/2014/main" id="{00000000-0008-0000-0100-00009F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72" name="CaixaDeTexto 671">
          <a:extLst>
            <a:ext uri="{FF2B5EF4-FFF2-40B4-BE49-F238E27FC236}">
              <a16:creationId xmlns:a16="http://schemas.microsoft.com/office/drawing/2014/main" id="{00000000-0008-0000-0100-0000A0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73" name="CaixaDeTexto 672">
          <a:extLst>
            <a:ext uri="{FF2B5EF4-FFF2-40B4-BE49-F238E27FC236}">
              <a16:creationId xmlns:a16="http://schemas.microsoft.com/office/drawing/2014/main" id="{00000000-0008-0000-0100-0000A1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74" name="CaixaDeTexto 673">
          <a:extLst>
            <a:ext uri="{FF2B5EF4-FFF2-40B4-BE49-F238E27FC236}">
              <a16:creationId xmlns:a16="http://schemas.microsoft.com/office/drawing/2014/main" id="{00000000-0008-0000-0100-0000A2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75" name="CaixaDeTexto 674">
          <a:extLst>
            <a:ext uri="{FF2B5EF4-FFF2-40B4-BE49-F238E27FC236}">
              <a16:creationId xmlns:a16="http://schemas.microsoft.com/office/drawing/2014/main" id="{00000000-0008-0000-0100-0000A3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76" name="CaixaDeTexto 675">
          <a:extLst>
            <a:ext uri="{FF2B5EF4-FFF2-40B4-BE49-F238E27FC236}">
              <a16:creationId xmlns:a16="http://schemas.microsoft.com/office/drawing/2014/main" id="{00000000-0008-0000-0100-0000A4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77" name="CaixaDeTexto 676">
          <a:extLst>
            <a:ext uri="{FF2B5EF4-FFF2-40B4-BE49-F238E27FC236}">
              <a16:creationId xmlns:a16="http://schemas.microsoft.com/office/drawing/2014/main" id="{00000000-0008-0000-0100-0000A5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78" name="CaixaDeTexto 677">
          <a:extLst>
            <a:ext uri="{FF2B5EF4-FFF2-40B4-BE49-F238E27FC236}">
              <a16:creationId xmlns:a16="http://schemas.microsoft.com/office/drawing/2014/main" id="{00000000-0008-0000-0100-0000A6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79" name="CaixaDeTexto 678">
          <a:extLst>
            <a:ext uri="{FF2B5EF4-FFF2-40B4-BE49-F238E27FC236}">
              <a16:creationId xmlns:a16="http://schemas.microsoft.com/office/drawing/2014/main" id="{00000000-0008-0000-0100-0000A7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80" name="CaixaDeTexto 679">
          <a:extLst>
            <a:ext uri="{FF2B5EF4-FFF2-40B4-BE49-F238E27FC236}">
              <a16:creationId xmlns:a16="http://schemas.microsoft.com/office/drawing/2014/main" id="{00000000-0008-0000-0100-0000A8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81" name="CaixaDeTexto 680">
          <a:extLst>
            <a:ext uri="{FF2B5EF4-FFF2-40B4-BE49-F238E27FC236}">
              <a16:creationId xmlns:a16="http://schemas.microsoft.com/office/drawing/2014/main" id="{00000000-0008-0000-0100-0000A9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82" name="CaixaDeTexto 681">
          <a:extLst>
            <a:ext uri="{FF2B5EF4-FFF2-40B4-BE49-F238E27FC236}">
              <a16:creationId xmlns:a16="http://schemas.microsoft.com/office/drawing/2014/main" id="{00000000-0008-0000-0100-0000AA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83" name="CaixaDeTexto 682">
          <a:extLst>
            <a:ext uri="{FF2B5EF4-FFF2-40B4-BE49-F238E27FC236}">
              <a16:creationId xmlns:a16="http://schemas.microsoft.com/office/drawing/2014/main" id="{00000000-0008-0000-0100-0000AB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84" name="CaixaDeTexto 683">
          <a:extLst>
            <a:ext uri="{FF2B5EF4-FFF2-40B4-BE49-F238E27FC236}">
              <a16:creationId xmlns:a16="http://schemas.microsoft.com/office/drawing/2014/main" id="{00000000-0008-0000-0100-0000AC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85" name="CaixaDeTexto 684">
          <a:extLst>
            <a:ext uri="{FF2B5EF4-FFF2-40B4-BE49-F238E27FC236}">
              <a16:creationId xmlns:a16="http://schemas.microsoft.com/office/drawing/2014/main" id="{00000000-0008-0000-0100-0000AD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86" name="CaixaDeTexto 685">
          <a:extLst>
            <a:ext uri="{FF2B5EF4-FFF2-40B4-BE49-F238E27FC236}">
              <a16:creationId xmlns:a16="http://schemas.microsoft.com/office/drawing/2014/main" id="{00000000-0008-0000-0100-0000AE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87" name="CaixaDeTexto 686">
          <a:extLst>
            <a:ext uri="{FF2B5EF4-FFF2-40B4-BE49-F238E27FC236}">
              <a16:creationId xmlns:a16="http://schemas.microsoft.com/office/drawing/2014/main" id="{00000000-0008-0000-0100-0000AF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88" name="CaixaDeTexto 687">
          <a:extLst>
            <a:ext uri="{FF2B5EF4-FFF2-40B4-BE49-F238E27FC236}">
              <a16:creationId xmlns:a16="http://schemas.microsoft.com/office/drawing/2014/main" id="{00000000-0008-0000-0100-0000B0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89" name="CaixaDeTexto 688">
          <a:extLst>
            <a:ext uri="{FF2B5EF4-FFF2-40B4-BE49-F238E27FC236}">
              <a16:creationId xmlns:a16="http://schemas.microsoft.com/office/drawing/2014/main" id="{00000000-0008-0000-0100-0000B1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90" name="CaixaDeTexto 689">
          <a:extLst>
            <a:ext uri="{FF2B5EF4-FFF2-40B4-BE49-F238E27FC236}">
              <a16:creationId xmlns:a16="http://schemas.microsoft.com/office/drawing/2014/main" id="{00000000-0008-0000-0100-0000B2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91" name="CaixaDeTexto 690">
          <a:extLst>
            <a:ext uri="{FF2B5EF4-FFF2-40B4-BE49-F238E27FC236}">
              <a16:creationId xmlns:a16="http://schemas.microsoft.com/office/drawing/2014/main" id="{00000000-0008-0000-0100-0000B3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92" name="CaixaDeTexto 691">
          <a:extLst>
            <a:ext uri="{FF2B5EF4-FFF2-40B4-BE49-F238E27FC236}">
              <a16:creationId xmlns:a16="http://schemas.microsoft.com/office/drawing/2014/main" id="{00000000-0008-0000-0100-0000B4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93" name="CaixaDeTexto 692">
          <a:extLst>
            <a:ext uri="{FF2B5EF4-FFF2-40B4-BE49-F238E27FC236}">
              <a16:creationId xmlns:a16="http://schemas.microsoft.com/office/drawing/2014/main" id="{00000000-0008-0000-0100-0000B5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94" name="CaixaDeTexto 693">
          <a:extLst>
            <a:ext uri="{FF2B5EF4-FFF2-40B4-BE49-F238E27FC236}">
              <a16:creationId xmlns:a16="http://schemas.microsoft.com/office/drawing/2014/main" id="{00000000-0008-0000-0100-0000B6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95" name="CaixaDeTexto 694">
          <a:extLst>
            <a:ext uri="{FF2B5EF4-FFF2-40B4-BE49-F238E27FC236}">
              <a16:creationId xmlns:a16="http://schemas.microsoft.com/office/drawing/2014/main" id="{00000000-0008-0000-0100-0000B7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96" name="CaixaDeTexto 695">
          <a:extLst>
            <a:ext uri="{FF2B5EF4-FFF2-40B4-BE49-F238E27FC236}">
              <a16:creationId xmlns:a16="http://schemas.microsoft.com/office/drawing/2014/main" id="{00000000-0008-0000-0100-0000B8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97" name="CaixaDeTexto 696">
          <a:extLst>
            <a:ext uri="{FF2B5EF4-FFF2-40B4-BE49-F238E27FC236}">
              <a16:creationId xmlns:a16="http://schemas.microsoft.com/office/drawing/2014/main" id="{00000000-0008-0000-0100-0000B9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98" name="CaixaDeTexto 697">
          <a:extLst>
            <a:ext uri="{FF2B5EF4-FFF2-40B4-BE49-F238E27FC236}">
              <a16:creationId xmlns:a16="http://schemas.microsoft.com/office/drawing/2014/main" id="{00000000-0008-0000-0100-0000BA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699" name="CaixaDeTexto 698">
          <a:extLst>
            <a:ext uri="{FF2B5EF4-FFF2-40B4-BE49-F238E27FC236}">
              <a16:creationId xmlns:a16="http://schemas.microsoft.com/office/drawing/2014/main" id="{00000000-0008-0000-0100-0000BB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00" name="CaixaDeTexto 699">
          <a:extLst>
            <a:ext uri="{FF2B5EF4-FFF2-40B4-BE49-F238E27FC236}">
              <a16:creationId xmlns:a16="http://schemas.microsoft.com/office/drawing/2014/main" id="{00000000-0008-0000-0100-0000BC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01" name="CaixaDeTexto 700">
          <a:extLst>
            <a:ext uri="{FF2B5EF4-FFF2-40B4-BE49-F238E27FC236}">
              <a16:creationId xmlns:a16="http://schemas.microsoft.com/office/drawing/2014/main" id="{00000000-0008-0000-0100-0000BD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02" name="CaixaDeTexto 701">
          <a:extLst>
            <a:ext uri="{FF2B5EF4-FFF2-40B4-BE49-F238E27FC236}">
              <a16:creationId xmlns:a16="http://schemas.microsoft.com/office/drawing/2014/main" id="{00000000-0008-0000-0100-0000BE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03" name="CaixaDeTexto 702">
          <a:extLst>
            <a:ext uri="{FF2B5EF4-FFF2-40B4-BE49-F238E27FC236}">
              <a16:creationId xmlns:a16="http://schemas.microsoft.com/office/drawing/2014/main" id="{00000000-0008-0000-0100-0000BF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04" name="CaixaDeTexto 703">
          <a:extLst>
            <a:ext uri="{FF2B5EF4-FFF2-40B4-BE49-F238E27FC236}">
              <a16:creationId xmlns:a16="http://schemas.microsoft.com/office/drawing/2014/main" id="{00000000-0008-0000-0100-0000C0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05" name="CaixaDeTexto 704">
          <a:extLst>
            <a:ext uri="{FF2B5EF4-FFF2-40B4-BE49-F238E27FC236}">
              <a16:creationId xmlns:a16="http://schemas.microsoft.com/office/drawing/2014/main" id="{00000000-0008-0000-0100-0000C1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06" name="CaixaDeTexto 705">
          <a:extLst>
            <a:ext uri="{FF2B5EF4-FFF2-40B4-BE49-F238E27FC236}">
              <a16:creationId xmlns:a16="http://schemas.microsoft.com/office/drawing/2014/main" id="{00000000-0008-0000-0100-0000C2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07" name="CaixaDeTexto 706">
          <a:extLst>
            <a:ext uri="{FF2B5EF4-FFF2-40B4-BE49-F238E27FC236}">
              <a16:creationId xmlns:a16="http://schemas.microsoft.com/office/drawing/2014/main" id="{00000000-0008-0000-0100-0000C3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08" name="CaixaDeTexto 707">
          <a:extLst>
            <a:ext uri="{FF2B5EF4-FFF2-40B4-BE49-F238E27FC236}">
              <a16:creationId xmlns:a16="http://schemas.microsoft.com/office/drawing/2014/main" id="{00000000-0008-0000-0100-0000C4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09" name="CaixaDeTexto 708">
          <a:extLst>
            <a:ext uri="{FF2B5EF4-FFF2-40B4-BE49-F238E27FC236}">
              <a16:creationId xmlns:a16="http://schemas.microsoft.com/office/drawing/2014/main" id="{00000000-0008-0000-0100-0000C5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10" name="CaixaDeTexto 709">
          <a:extLst>
            <a:ext uri="{FF2B5EF4-FFF2-40B4-BE49-F238E27FC236}">
              <a16:creationId xmlns:a16="http://schemas.microsoft.com/office/drawing/2014/main" id="{00000000-0008-0000-0100-0000C6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11" name="CaixaDeTexto 710">
          <a:extLst>
            <a:ext uri="{FF2B5EF4-FFF2-40B4-BE49-F238E27FC236}">
              <a16:creationId xmlns:a16="http://schemas.microsoft.com/office/drawing/2014/main" id="{00000000-0008-0000-0100-0000C7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12" name="CaixaDeTexto 711">
          <a:extLst>
            <a:ext uri="{FF2B5EF4-FFF2-40B4-BE49-F238E27FC236}">
              <a16:creationId xmlns:a16="http://schemas.microsoft.com/office/drawing/2014/main" id="{00000000-0008-0000-0100-0000C8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13" name="CaixaDeTexto 712">
          <a:extLst>
            <a:ext uri="{FF2B5EF4-FFF2-40B4-BE49-F238E27FC236}">
              <a16:creationId xmlns:a16="http://schemas.microsoft.com/office/drawing/2014/main" id="{00000000-0008-0000-0100-0000C9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14" name="CaixaDeTexto 713">
          <a:extLst>
            <a:ext uri="{FF2B5EF4-FFF2-40B4-BE49-F238E27FC236}">
              <a16:creationId xmlns:a16="http://schemas.microsoft.com/office/drawing/2014/main" id="{00000000-0008-0000-0100-0000CA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15" name="CaixaDeTexto 714">
          <a:extLst>
            <a:ext uri="{FF2B5EF4-FFF2-40B4-BE49-F238E27FC236}">
              <a16:creationId xmlns:a16="http://schemas.microsoft.com/office/drawing/2014/main" id="{00000000-0008-0000-0100-0000CB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16" name="CaixaDeTexto 715">
          <a:extLst>
            <a:ext uri="{FF2B5EF4-FFF2-40B4-BE49-F238E27FC236}">
              <a16:creationId xmlns:a16="http://schemas.microsoft.com/office/drawing/2014/main" id="{00000000-0008-0000-0100-0000CC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17" name="CaixaDeTexto 716">
          <a:extLst>
            <a:ext uri="{FF2B5EF4-FFF2-40B4-BE49-F238E27FC236}">
              <a16:creationId xmlns:a16="http://schemas.microsoft.com/office/drawing/2014/main" id="{00000000-0008-0000-0100-0000CD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18" name="CaixaDeTexto 717">
          <a:extLst>
            <a:ext uri="{FF2B5EF4-FFF2-40B4-BE49-F238E27FC236}">
              <a16:creationId xmlns:a16="http://schemas.microsoft.com/office/drawing/2014/main" id="{00000000-0008-0000-0100-0000CE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19" name="CaixaDeTexto 718">
          <a:extLst>
            <a:ext uri="{FF2B5EF4-FFF2-40B4-BE49-F238E27FC236}">
              <a16:creationId xmlns:a16="http://schemas.microsoft.com/office/drawing/2014/main" id="{00000000-0008-0000-0100-0000CF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20" name="CaixaDeTexto 719">
          <a:extLst>
            <a:ext uri="{FF2B5EF4-FFF2-40B4-BE49-F238E27FC236}">
              <a16:creationId xmlns:a16="http://schemas.microsoft.com/office/drawing/2014/main" id="{00000000-0008-0000-0100-0000D0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21" name="CaixaDeTexto 720">
          <a:extLst>
            <a:ext uri="{FF2B5EF4-FFF2-40B4-BE49-F238E27FC236}">
              <a16:creationId xmlns:a16="http://schemas.microsoft.com/office/drawing/2014/main" id="{00000000-0008-0000-0100-0000D1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22" name="CaixaDeTexto 721">
          <a:extLst>
            <a:ext uri="{FF2B5EF4-FFF2-40B4-BE49-F238E27FC236}">
              <a16:creationId xmlns:a16="http://schemas.microsoft.com/office/drawing/2014/main" id="{00000000-0008-0000-0100-0000D2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23" name="CaixaDeTexto 722">
          <a:extLst>
            <a:ext uri="{FF2B5EF4-FFF2-40B4-BE49-F238E27FC236}">
              <a16:creationId xmlns:a16="http://schemas.microsoft.com/office/drawing/2014/main" id="{00000000-0008-0000-0100-0000D3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24" name="CaixaDeTexto 723">
          <a:extLst>
            <a:ext uri="{FF2B5EF4-FFF2-40B4-BE49-F238E27FC236}">
              <a16:creationId xmlns:a16="http://schemas.microsoft.com/office/drawing/2014/main" id="{00000000-0008-0000-0100-0000D4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25" name="CaixaDeTexto 724">
          <a:extLst>
            <a:ext uri="{FF2B5EF4-FFF2-40B4-BE49-F238E27FC236}">
              <a16:creationId xmlns:a16="http://schemas.microsoft.com/office/drawing/2014/main" id="{00000000-0008-0000-0100-0000D5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26" name="CaixaDeTexto 725">
          <a:extLst>
            <a:ext uri="{FF2B5EF4-FFF2-40B4-BE49-F238E27FC236}">
              <a16:creationId xmlns:a16="http://schemas.microsoft.com/office/drawing/2014/main" id="{00000000-0008-0000-0100-0000D6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27" name="CaixaDeTexto 726">
          <a:extLst>
            <a:ext uri="{FF2B5EF4-FFF2-40B4-BE49-F238E27FC236}">
              <a16:creationId xmlns:a16="http://schemas.microsoft.com/office/drawing/2014/main" id="{00000000-0008-0000-0100-0000D7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28" name="CaixaDeTexto 727">
          <a:extLst>
            <a:ext uri="{FF2B5EF4-FFF2-40B4-BE49-F238E27FC236}">
              <a16:creationId xmlns:a16="http://schemas.microsoft.com/office/drawing/2014/main" id="{00000000-0008-0000-0100-0000D8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29" name="CaixaDeTexto 728">
          <a:extLst>
            <a:ext uri="{FF2B5EF4-FFF2-40B4-BE49-F238E27FC236}">
              <a16:creationId xmlns:a16="http://schemas.microsoft.com/office/drawing/2014/main" id="{00000000-0008-0000-0100-0000D9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30" name="CaixaDeTexto 729">
          <a:extLst>
            <a:ext uri="{FF2B5EF4-FFF2-40B4-BE49-F238E27FC236}">
              <a16:creationId xmlns:a16="http://schemas.microsoft.com/office/drawing/2014/main" id="{00000000-0008-0000-0100-0000DA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31" name="CaixaDeTexto 730">
          <a:extLst>
            <a:ext uri="{FF2B5EF4-FFF2-40B4-BE49-F238E27FC236}">
              <a16:creationId xmlns:a16="http://schemas.microsoft.com/office/drawing/2014/main" id="{00000000-0008-0000-0100-0000DB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32" name="CaixaDeTexto 731">
          <a:extLst>
            <a:ext uri="{FF2B5EF4-FFF2-40B4-BE49-F238E27FC236}">
              <a16:creationId xmlns:a16="http://schemas.microsoft.com/office/drawing/2014/main" id="{00000000-0008-0000-0100-0000DC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33" name="CaixaDeTexto 732">
          <a:extLst>
            <a:ext uri="{FF2B5EF4-FFF2-40B4-BE49-F238E27FC236}">
              <a16:creationId xmlns:a16="http://schemas.microsoft.com/office/drawing/2014/main" id="{00000000-0008-0000-0100-0000DD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34" name="CaixaDeTexto 733">
          <a:extLst>
            <a:ext uri="{FF2B5EF4-FFF2-40B4-BE49-F238E27FC236}">
              <a16:creationId xmlns:a16="http://schemas.microsoft.com/office/drawing/2014/main" id="{00000000-0008-0000-0100-0000DE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35" name="CaixaDeTexto 734">
          <a:extLst>
            <a:ext uri="{FF2B5EF4-FFF2-40B4-BE49-F238E27FC236}">
              <a16:creationId xmlns:a16="http://schemas.microsoft.com/office/drawing/2014/main" id="{00000000-0008-0000-0100-0000DF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36" name="CaixaDeTexto 735">
          <a:extLst>
            <a:ext uri="{FF2B5EF4-FFF2-40B4-BE49-F238E27FC236}">
              <a16:creationId xmlns:a16="http://schemas.microsoft.com/office/drawing/2014/main" id="{00000000-0008-0000-0100-0000E0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37" name="CaixaDeTexto 736">
          <a:extLst>
            <a:ext uri="{FF2B5EF4-FFF2-40B4-BE49-F238E27FC236}">
              <a16:creationId xmlns:a16="http://schemas.microsoft.com/office/drawing/2014/main" id="{00000000-0008-0000-0100-0000E1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38" name="CaixaDeTexto 737">
          <a:extLst>
            <a:ext uri="{FF2B5EF4-FFF2-40B4-BE49-F238E27FC236}">
              <a16:creationId xmlns:a16="http://schemas.microsoft.com/office/drawing/2014/main" id="{00000000-0008-0000-0100-0000E2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39" name="CaixaDeTexto 738">
          <a:extLst>
            <a:ext uri="{FF2B5EF4-FFF2-40B4-BE49-F238E27FC236}">
              <a16:creationId xmlns:a16="http://schemas.microsoft.com/office/drawing/2014/main" id="{00000000-0008-0000-0100-0000E3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40" name="CaixaDeTexto 739">
          <a:extLst>
            <a:ext uri="{FF2B5EF4-FFF2-40B4-BE49-F238E27FC236}">
              <a16:creationId xmlns:a16="http://schemas.microsoft.com/office/drawing/2014/main" id="{00000000-0008-0000-0100-0000E4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41" name="CaixaDeTexto 740">
          <a:extLst>
            <a:ext uri="{FF2B5EF4-FFF2-40B4-BE49-F238E27FC236}">
              <a16:creationId xmlns:a16="http://schemas.microsoft.com/office/drawing/2014/main" id="{00000000-0008-0000-0100-0000E5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42" name="CaixaDeTexto 741">
          <a:extLst>
            <a:ext uri="{FF2B5EF4-FFF2-40B4-BE49-F238E27FC236}">
              <a16:creationId xmlns:a16="http://schemas.microsoft.com/office/drawing/2014/main" id="{00000000-0008-0000-0100-0000E6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43" name="CaixaDeTexto 742">
          <a:extLst>
            <a:ext uri="{FF2B5EF4-FFF2-40B4-BE49-F238E27FC236}">
              <a16:creationId xmlns:a16="http://schemas.microsoft.com/office/drawing/2014/main" id="{00000000-0008-0000-0100-0000E7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44" name="CaixaDeTexto 743">
          <a:extLst>
            <a:ext uri="{FF2B5EF4-FFF2-40B4-BE49-F238E27FC236}">
              <a16:creationId xmlns:a16="http://schemas.microsoft.com/office/drawing/2014/main" id="{00000000-0008-0000-0100-0000E8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45" name="CaixaDeTexto 744">
          <a:extLst>
            <a:ext uri="{FF2B5EF4-FFF2-40B4-BE49-F238E27FC236}">
              <a16:creationId xmlns:a16="http://schemas.microsoft.com/office/drawing/2014/main" id="{00000000-0008-0000-0100-0000E9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46" name="CaixaDeTexto 745">
          <a:extLst>
            <a:ext uri="{FF2B5EF4-FFF2-40B4-BE49-F238E27FC236}">
              <a16:creationId xmlns:a16="http://schemas.microsoft.com/office/drawing/2014/main" id="{00000000-0008-0000-0100-0000EA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47" name="CaixaDeTexto 746">
          <a:extLst>
            <a:ext uri="{FF2B5EF4-FFF2-40B4-BE49-F238E27FC236}">
              <a16:creationId xmlns:a16="http://schemas.microsoft.com/office/drawing/2014/main" id="{00000000-0008-0000-0100-0000EB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48" name="CaixaDeTexto 747">
          <a:extLst>
            <a:ext uri="{FF2B5EF4-FFF2-40B4-BE49-F238E27FC236}">
              <a16:creationId xmlns:a16="http://schemas.microsoft.com/office/drawing/2014/main" id="{00000000-0008-0000-0100-0000EC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49" name="CaixaDeTexto 748">
          <a:extLst>
            <a:ext uri="{FF2B5EF4-FFF2-40B4-BE49-F238E27FC236}">
              <a16:creationId xmlns:a16="http://schemas.microsoft.com/office/drawing/2014/main" id="{00000000-0008-0000-0100-0000ED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50" name="CaixaDeTexto 749">
          <a:extLst>
            <a:ext uri="{FF2B5EF4-FFF2-40B4-BE49-F238E27FC236}">
              <a16:creationId xmlns:a16="http://schemas.microsoft.com/office/drawing/2014/main" id="{00000000-0008-0000-0100-0000EE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51" name="CaixaDeTexto 750">
          <a:extLst>
            <a:ext uri="{FF2B5EF4-FFF2-40B4-BE49-F238E27FC236}">
              <a16:creationId xmlns:a16="http://schemas.microsoft.com/office/drawing/2014/main" id="{00000000-0008-0000-0100-0000EF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52" name="CaixaDeTexto 751">
          <a:extLst>
            <a:ext uri="{FF2B5EF4-FFF2-40B4-BE49-F238E27FC236}">
              <a16:creationId xmlns:a16="http://schemas.microsoft.com/office/drawing/2014/main" id="{00000000-0008-0000-0100-0000F0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53" name="CaixaDeTexto 752">
          <a:extLst>
            <a:ext uri="{FF2B5EF4-FFF2-40B4-BE49-F238E27FC236}">
              <a16:creationId xmlns:a16="http://schemas.microsoft.com/office/drawing/2014/main" id="{00000000-0008-0000-0100-0000F1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54" name="CaixaDeTexto 753">
          <a:extLst>
            <a:ext uri="{FF2B5EF4-FFF2-40B4-BE49-F238E27FC236}">
              <a16:creationId xmlns:a16="http://schemas.microsoft.com/office/drawing/2014/main" id="{00000000-0008-0000-0100-0000F2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55" name="CaixaDeTexto 754">
          <a:extLst>
            <a:ext uri="{FF2B5EF4-FFF2-40B4-BE49-F238E27FC236}">
              <a16:creationId xmlns:a16="http://schemas.microsoft.com/office/drawing/2014/main" id="{00000000-0008-0000-0100-0000F3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56" name="CaixaDeTexto 755">
          <a:extLst>
            <a:ext uri="{FF2B5EF4-FFF2-40B4-BE49-F238E27FC236}">
              <a16:creationId xmlns:a16="http://schemas.microsoft.com/office/drawing/2014/main" id="{00000000-0008-0000-0100-0000F4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57" name="CaixaDeTexto 756">
          <a:extLst>
            <a:ext uri="{FF2B5EF4-FFF2-40B4-BE49-F238E27FC236}">
              <a16:creationId xmlns:a16="http://schemas.microsoft.com/office/drawing/2014/main" id="{00000000-0008-0000-0100-0000F5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58" name="CaixaDeTexto 757">
          <a:extLst>
            <a:ext uri="{FF2B5EF4-FFF2-40B4-BE49-F238E27FC236}">
              <a16:creationId xmlns:a16="http://schemas.microsoft.com/office/drawing/2014/main" id="{00000000-0008-0000-0100-0000F6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59" name="CaixaDeTexto 758">
          <a:extLst>
            <a:ext uri="{FF2B5EF4-FFF2-40B4-BE49-F238E27FC236}">
              <a16:creationId xmlns:a16="http://schemas.microsoft.com/office/drawing/2014/main" id="{00000000-0008-0000-0100-0000F7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60" name="CaixaDeTexto 759">
          <a:extLst>
            <a:ext uri="{FF2B5EF4-FFF2-40B4-BE49-F238E27FC236}">
              <a16:creationId xmlns:a16="http://schemas.microsoft.com/office/drawing/2014/main" id="{00000000-0008-0000-0100-0000F8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61" name="CaixaDeTexto 760">
          <a:extLst>
            <a:ext uri="{FF2B5EF4-FFF2-40B4-BE49-F238E27FC236}">
              <a16:creationId xmlns:a16="http://schemas.microsoft.com/office/drawing/2014/main" id="{00000000-0008-0000-0100-0000F9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62" name="CaixaDeTexto 761">
          <a:extLst>
            <a:ext uri="{FF2B5EF4-FFF2-40B4-BE49-F238E27FC236}">
              <a16:creationId xmlns:a16="http://schemas.microsoft.com/office/drawing/2014/main" id="{00000000-0008-0000-0100-0000FA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63" name="CaixaDeTexto 762">
          <a:extLst>
            <a:ext uri="{FF2B5EF4-FFF2-40B4-BE49-F238E27FC236}">
              <a16:creationId xmlns:a16="http://schemas.microsoft.com/office/drawing/2014/main" id="{00000000-0008-0000-0100-0000FB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64" name="CaixaDeTexto 763">
          <a:extLst>
            <a:ext uri="{FF2B5EF4-FFF2-40B4-BE49-F238E27FC236}">
              <a16:creationId xmlns:a16="http://schemas.microsoft.com/office/drawing/2014/main" id="{00000000-0008-0000-0100-0000FC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65" name="CaixaDeTexto 764">
          <a:extLst>
            <a:ext uri="{FF2B5EF4-FFF2-40B4-BE49-F238E27FC236}">
              <a16:creationId xmlns:a16="http://schemas.microsoft.com/office/drawing/2014/main" id="{00000000-0008-0000-0100-0000FD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66" name="CaixaDeTexto 765">
          <a:extLst>
            <a:ext uri="{FF2B5EF4-FFF2-40B4-BE49-F238E27FC236}">
              <a16:creationId xmlns:a16="http://schemas.microsoft.com/office/drawing/2014/main" id="{00000000-0008-0000-0100-0000FE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67" name="CaixaDeTexto 766">
          <a:extLst>
            <a:ext uri="{FF2B5EF4-FFF2-40B4-BE49-F238E27FC236}">
              <a16:creationId xmlns:a16="http://schemas.microsoft.com/office/drawing/2014/main" id="{00000000-0008-0000-0100-0000FF02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68" name="CaixaDeTexto 767">
          <a:extLst>
            <a:ext uri="{FF2B5EF4-FFF2-40B4-BE49-F238E27FC236}">
              <a16:creationId xmlns:a16="http://schemas.microsoft.com/office/drawing/2014/main" id="{00000000-0008-0000-0100-000000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69" name="CaixaDeTexto 768">
          <a:extLst>
            <a:ext uri="{FF2B5EF4-FFF2-40B4-BE49-F238E27FC236}">
              <a16:creationId xmlns:a16="http://schemas.microsoft.com/office/drawing/2014/main" id="{00000000-0008-0000-0100-000001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70" name="CaixaDeTexto 769">
          <a:extLst>
            <a:ext uri="{FF2B5EF4-FFF2-40B4-BE49-F238E27FC236}">
              <a16:creationId xmlns:a16="http://schemas.microsoft.com/office/drawing/2014/main" id="{00000000-0008-0000-0100-000002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71" name="CaixaDeTexto 770">
          <a:extLst>
            <a:ext uri="{FF2B5EF4-FFF2-40B4-BE49-F238E27FC236}">
              <a16:creationId xmlns:a16="http://schemas.microsoft.com/office/drawing/2014/main" id="{00000000-0008-0000-0100-000003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72" name="CaixaDeTexto 771">
          <a:extLst>
            <a:ext uri="{FF2B5EF4-FFF2-40B4-BE49-F238E27FC236}">
              <a16:creationId xmlns:a16="http://schemas.microsoft.com/office/drawing/2014/main" id="{00000000-0008-0000-0100-000004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73" name="CaixaDeTexto 772">
          <a:extLst>
            <a:ext uri="{FF2B5EF4-FFF2-40B4-BE49-F238E27FC236}">
              <a16:creationId xmlns:a16="http://schemas.microsoft.com/office/drawing/2014/main" id="{00000000-0008-0000-0100-000005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74" name="CaixaDeTexto 773">
          <a:extLst>
            <a:ext uri="{FF2B5EF4-FFF2-40B4-BE49-F238E27FC236}">
              <a16:creationId xmlns:a16="http://schemas.microsoft.com/office/drawing/2014/main" id="{00000000-0008-0000-0100-000006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75" name="CaixaDeTexto 774">
          <a:extLst>
            <a:ext uri="{FF2B5EF4-FFF2-40B4-BE49-F238E27FC236}">
              <a16:creationId xmlns:a16="http://schemas.microsoft.com/office/drawing/2014/main" id="{00000000-0008-0000-0100-000007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76" name="CaixaDeTexto 775">
          <a:extLst>
            <a:ext uri="{FF2B5EF4-FFF2-40B4-BE49-F238E27FC236}">
              <a16:creationId xmlns:a16="http://schemas.microsoft.com/office/drawing/2014/main" id="{00000000-0008-0000-0100-000008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77" name="CaixaDeTexto 776">
          <a:extLst>
            <a:ext uri="{FF2B5EF4-FFF2-40B4-BE49-F238E27FC236}">
              <a16:creationId xmlns:a16="http://schemas.microsoft.com/office/drawing/2014/main" id="{00000000-0008-0000-0100-000009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78" name="CaixaDeTexto 777">
          <a:extLst>
            <a:ext uri="{FF2B5EF4-FFF2-40B4-BE49-F238E27FC236}">
              <a16:creationId xmlns:a16="http://schemas.microsoft.com/office/drawing/2014/main" id="{00000000-0008-0000-0100-00000A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79" name="CaixaDeTexto 778">
          <a:extLst>
            <a:ext uri="{FF2B5EF4-FFF2-40B4-BE49-F238E27FC236}">
              <a16:creationId xmlns:a16="http://schemas.microsoft.com/office/drawing/2014/main" id="{00000000-0008-0000-0100-00000B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80" name="CaixaDeTexto 779">
          <a:extLst>
            <a:ext uri="{FF2B5EF4-FFF2-40B4-BE49-F238E27FC236}">
              <a16:creationId xmlns:a16="http://schemas.microsoft.com/office/drawing/2014/main" id="{00000000-0008-0000-0100-00000C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81" name="CaixaDeTexto 780">
          <a:extLst>
            <a:ext uri="{FF2B5EF4-FFF2-40B4-BE49-F238E27FC236}">
              <a16:creationId xmlns:a16="http://schemas.microsoft.com/office/drawing/2014/main" id="{00000000-0008-0000-0100-00000D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82" name="CaixaDeTexto 781">
          <a:extLst>
            <a:ext uri="{FF2B5EF4-FFF2-40B4-BE49-F238E27FC236}">
              <a16:creationId xmlns:a16="http://schemas.microsoft.com/office/drawing/2014/main" id="{00000000-0008-0000-0100-00000E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83" name="CaixaDeTexto 782">
          <a:extLst>
            <a:ext uri="{FF2B5EF4-FFF2-40B4-BE49-F238E27FC236}">
              <a16:creationId xmlns:a16="http://schemas.microsoft.com/office/drawing/2014/main" id="{00000000-0008-0000-0100-00000F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84" name="CaixaDeTexto 783">
          <a:extLst>
            <a:ext uri="{FF2B5EF4-FFF2-40B4-BE49-F238E27FC236}">
              <a16:creationId xmlns:a16="http://schemas.microsoft.com/office/drawing/2014/main" id="{00000000-0008-0000-0100-000010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85" name="CaixaDeTexto 784">
          <a:extLst>
            <a:ext uri="{FF2B5EF4-FFF2-40B4-BE49-F238E27FC236}">
              <a16:creationId xmlns:a16="http://schemas.microsoft.com/office/drawing/2014/main" id="{00000000-0008-0000-0100-000011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86" name="CaixaDeTexto 785">
          <a:extLst>
            <a:ext uri="{FF2B5EF4-FFF2-40B4-BE49-F238E27FC236}">
              <a16:creationId xmlns:a16="http://schemas.microsoft.com/office/drawing/2014/main" id="{00000000-0008-0000-0100-000012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87" name="CaixaDeTexto 786">
          <a:extLst>
            <a:ext uri="{FF2B5EF4-FFF2-40B4-BE49-F238E27FC236}">
              <a16:creationId xmlns:a16="http://schemas.microsoft.com/office/drawing/2014/main" id="{00000000-0008-0000-0100-000013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88" name="CaixaDeTexto 787">
          <a:extLst>
            <a:ext uri="{FF2B5EF4-FFF2-40B4-BE49-F238E27FC236}">
              <a16:creationId xmlns:a16="http://schemas.microsoft.com/office/drawing/2014/main" id="{00000000-0008-0000-0100-000014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89" name="CaixaDeTexto 788">
          <a:extLst>
            <a:ext uri="{FF2B5EF4-FFF2-40B4-BE49-F238E27FC236}">
              <a16:creationId xmlns:a16="http://schemas.microsoft.com/office/drawing/2014/main" id="{00000000-0008-0000-0100-000015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90" name="CaixaDeTexto 789">
          <a:extLst>
            <a:ext uri="{FF2B5EF4-FFF2-40B4-BE49-F238E27FC236}">
              <a16:creationId xmlns:a16="http://schemas.microsoft.com/office/drawing/2014/main" id="{00000000-0008-0000-0100-000016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91" name="CaixaDeTexto 790">
          <a:extLst>
            <a:ext uri="{FF2B5EF4-FFF2-40B4-BE49-F238E27FC236}">
              <a16:creationId xmlns:a16="http://schemas.microsoft.com/office/drawing/2014/main" id="{00000000-0008-0000-0100-000017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92" name="CaixaDeTexto 791">
          <a:extLst>
            <a:ext uri="{FF2B5EF4-FFF2-40B4-BE49-F238E27FC236}">
              <a16:creationId xmlns:a16="http://schemas.microsoft.com/office/drawing/2014/main" id="{00000000-0008-0000-0100-000018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93" name="CaixaDeTexto 792">
          <a:extLst>
            <a:ext uri="{FF2B5EF4-FFF2-40B4-BE49-F238E27FC236}">
              <a16:creationId xmlns:a16="http://schemas.microsoft.com/office/drawing/2014/main" id="{00000000-0008-0000-0100-000019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94" name="CaixaDeTexto 793">
          <a:extLst>
            <a:ext uri="{FF2B5EF4-FFF2-40B4-BE49-F238E27FC236}">
              <a16:creationId xmlns:a16="http://schemas.microsoft.com/office/drawing/2014/main" id="{00000000-0008-0000-0100-00001A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95" name="CaixaDeTexto 794">
          <a:extLst>
            <a:ext uri="{FF2B5EF4-FFF2-40B4-BE49-F238E27FC236}">
              <a16:creationId xmlns:a16="http://schemas.microsoft.com/office/drawing/2014/main" id="{00000000-0008-0000-0100-00001B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96" name="CaixaDeTexto 795">
          <a:extLst>
            <a:ext uri="{FF2B5EF4-FFF2-40B4-BE49-F238E27FC236}">
              <a16:creationId xmlns:a16="http://schemas.microsoft.com/office/drawing/2014/main" id="{00000000-0008-0000-0100-00001C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97" name="CaixaDeTexto 796">
          <a:extLst>
            <a:ext uri="{FF2B5EF4-FFF2-40B4-BE49-F238E27FC236}">
              <a16:creationId xmlns:a16="http://schemas.microsoft.com/office/drawing/2014/main" id="{00000000-0008-0000-0100-00001D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98" name="CaixaDeTexto 797">
          <a:extLst>
            <a:ext uri="{FF2B5EF4-FFF2-40B4-BE49-F238E27FC236}">
              <a16:creationId xmlns:a16="http://schemas.microsoft.com/office/drawing/2014/main" id="{00000000-0008-0000-0100-00001E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799" name="CaixaDeTexto 798">
          <a:extLst>
            <a:ext uri="{FF2B5EF4-FFF2-40B4-BE49-F238E27FC236}">
              <a16:creationId xmlns:a16="http://schemas.microsoft.com/office/drawing/2014/main" id="{00000000-0008-0000-0100-00001F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00" name="CaixaDeTexto 799">
          <a:extLst>
            <a:ext uri="{FF2B5EF4-FFF2-40B4-BE49-F238E27FC236}">
              <a16:creationId xmlns:a16="http://schemas.microsoft.com/office/drawing/2014/main" id="{00000000-0008-0000-0100-000020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01" name="CaixaDeTexto 800">
          <a:extLst>
            <a:ext uri="{FF2B5EF4-FFF2-40B4-BE49-F238E27FC236}">
              <a16:creationId xmlns:a16="http://schemas.microsoft.com/office/drawing/2014/main" id="{00000000-0008-0000-0100-000021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02" name="CaixaDeTexto 801">
          <a:extLst>
            <a:ext uri="{FF2B5EF4-FFF2-40B4-BE49-F238E27FC236}">
              <a16:creationId xmlns:a16="http://schemas.microsoft.com/office/drawing/2014/main" id="{00000000-0008-0000-0100-000022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03" name="CaixaDeTexto 802">
          <a:extLst>
            <a:ext uri="{FF2B5EF4-FFF2-40B4-BE49-F238E27FC236}">
              <a16:creationId xmlns:a16="http://schemas.microsoft.com/office/drawing/2014/main" id="{00000000-0008-0000-0100-000023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04" name="CaixaDeTexto 803">
          <a:extLst>
            <a:ext uri="{FF2B5EF4-FFF2-40B4-BE49-F238E27FC236}">
              <a16:creationId xmlns:a16="http://schemas.microsoft.com/office/drawing/2014/main" id="{00000000-0008-0000-0100-000024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05" name="CaixaDeTexto 804">
          <a:extLst>
            <a:ext uri="{FF2B5EF4-FFF2-40B4-BE49-F238E27FC236}">
              <a16:creationId xmlns:a16="http://schemas.microsoft.com/office/drawing/2014/main" id="{00000000-0008-0000-0100-000025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06" name="CaixaDeTexto 805">
          <a:extLst>
            <a:ext uri="{FF2B5EF4-FFF2-40B4-BE49-F238E27FC236}">
              <a16:creationId xmlns:a16="http://schemas.microsoft.com/office/drawing/2014/main" id="{00000000-0008-0000-0100-000026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07" name="CaixaDeTexto 806">
          <a:extLst>
            <a:ext uri="{FF2B5EF4-FFF2-40B4-BE49-F238E27FC236}">
              <a16:creationId xmlns:a16="http://schemas.microsoft.com/office/drawing/2014/main" id="{00000000-0008-0000-0100-000027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08" name="CaixaDeTexto 807">
          <a:extLst>
            <a:ext uri="{FF2B5EF4-FFF2-40B4-BE49-F238E27FC236}">
              <a16:creationId xmlns:a16="http://schemas.microsoft.com/office/drawing/2014/main" id="{00000000-0008-0000-0100-000028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09" name="CaixaDeTexto 808">
          <a:extLst>
            <a:ext uri="{FF2B5EF4-FFF2-40B4-BE49-F238E27FC236}">
              <a16:creationId xmlns:a16="http://schemas.microsoft.com/office/drawing/2014/main" id="{00000000-0008-0000-0100-000029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10" name="CaixaDeTexto 809">
          <a:extLst>
            <a:ext uri="{FF2B5EF4-FFF2-40B4-BE49-F238E27FC236}">
              <a16:creationId xmlns:a16="http://schemas.microsoft.com/office/drawing/2014/main" id="{00000000-0008-0000-0100-00002A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11" name="CaixaDeTexto 810">
          <a:extLst>
            <a:ext uri="{FF2B5EF4-FFF2-40B4-BE49-F238E27FC236}">
              <a16:creationId xmlns:a16="http://schemas.microsoft.com/office/drawing/2014/main" id="{00000000-0008-0000-0100-00002B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12" name="CaixaDeTexto 811">
          <a:extLst>
            <a:ext uri="{FF2B5EF4-FFF2-40B4-BE49-F238E27FC236}">
              <a16:creationId xmlns:a16="http://schemas.microsoft.com/office/drawing/2014/main" id="{00000000-0008-0000-0100-00002C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13" name="CaixaDeTexto 812">
          <a:extLst>
            <a:ext uri="{FF2B5EF4-FFF2-40B4-BE49-F238E27FC236}">
              <a16:creationId xmlns:a16="http://schemas.microsoft.com/office/drawing/2014/main" id="{00000000-0008-0000-0100-00002D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14" name="CaixaDeTexto 813">
          <a:extLst>
            <a:ext uri="{FF2B5EF4-FFF2-40B4-BE49-F238E27FC236}">
              <a16:creationId xmlns:a16="http://schemas.microsoft.com/office/drawing/2014/main" id="{00000000-0008-0000-0100-00002E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15" name="CaixaDeTexto 814">
          <a:extLst>
            <a:ext uri="{FF2B5EF4-FFF2-40B4-BE49-F238E27FC236}">
              <a16:creationId xmlns:a16="http://schemas.microsoft.com/office/drawing/2014/main" id="{00000000-0008-0000-0100-00002F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16" name="CaixaDeTexto 815">
          <a:extLst>
            <a:ext uri="{FF2B5EF4-FFF2-40B4-BE49-F238E27FC236}">
              <a16:creationId xmlns:a16="http://schemas.microsoft.com/office/drawing/2014/main" id="{00000000-0008-0000-0100-000030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17" name="CaixaDeTexto 816">
          <a:extLst>
            <a:ext uri="{FF2B5EF4-FFF2-40B4-BE49-F238E27FC236}">
              <a16:creationId xmlns:a16="http://schemas.microsoft.com/office/drawing/2014/main" id="{00000000-0008-0000-0100-000031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18" name="CaixaDeTexto 817">
          <a:extLst>
            <a:ext uri="{FF2B5EF4-FFF2-40B4-BE49-F238E27FC236}">
              <a16:creationId xmlns:a16="http://schemas.microsoft.com/office/drawing/2014/main" id="{00000000-0008-0000-0100-000032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19" name="CaixaDeTexto 818">
          <a:extLst>
            <a:ext uri="{FF2B5EF4-FFF2-40B4-BE49-F238E27FC236}">
              <a16:creationId xmlns:a16="http://schemas.microsoft.com/office/drawing/2014/main" id="{00000000-0008-0000-0100-000033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20" name="CaixaDeTexto 819">
          <a:extLst>
            <a:ext uri="{FF2B5EF4-FFF2-40B4-BE49-F238E27FC236}">
              <a16:creationId xmlns:a16="http://schemas.microsoft.com/office/drawing/2014/main" id="{00000000-0008-0000-0100-000034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21" name="CaixaDeTexto 820">
          <a:extLst>
            <a:ext uri="{FF2B5EF4-FFF2-40B4-BE49-F238E27FC236}">
              <a16:creationId xmlns:a16="http://schemas.microsoft.com/office/drawing/2014/main" id="{00000000-0008-0000-0100-000035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22" name="CaixaDeTexto 821">
          <a:extLst>
            <a:ext uri="{FF2B5EF4-FFF2-40B4-BE49-F238E27FC236}">
              <a16:creationId xmlns:a16="http://schemas.microsoft.com/office/drawing/2014/main" id="{00000000-0008-0000-0100-000036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23" name="CaixaDeTexto 822">
          <a:extLst>
            <a:ext uri="{FF2B5EF4-FFF2-40B4-BE49-F238E27FC236}">
              <a16:creationId xmlns:a16="http://schemas.microsoft.com/office/drawing/2014/main" id="{00000000-0008-0000-0100-000037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24" name="CaixaDeTexto 823">
          <a:extLst>
            <a:ext uri="{FF2B5EF4-FFF2-40B4-BE49-F238E27FC236}">
              <a16:creationId xmlns:a16="http://schemas.microsoft.com/office/drawing/2014/main" id="{00000000-0008-0000-0100-000038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25" name="CaixaDeTexto 824">
          <a:extLst>
            <a:ext uri="{FF2B5EF4-FFF2-40B4-BE49-F238E27FC236}">
              <a16:creationId xmlns:a16="http://schemas.microsoft.com/office/drawing/2014/main" id="{00000000-0008-0000-0100-000039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26" name="CaixaDeTexto 825">
          <a:extLst>
            <a:ext uri="{FF2B5EF4-FFF2-40B4-BE49-F238E27FC236}">
              <a16:creationId xmlns:a16="http://schemas.microsoft.com/office/drawing/2014/main" id="{00000000-0008-0000-0100-00003A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27" name="CaixaDeTexto 826">
          <a:extLst>
            <a:ext uri="{FF2B5EF4-FFF2-40B4-BE49-F238E27FC236}">
              <a16:creationId xmlns:a16="http://schemas.microsoft.com/office/drawing/2014/main" id="{00000000-0008-0000-0100-00003B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28" name="CaixaDeTexto 827">
          <a:extLst>
            <a:ext uri="{FF2B5EF4-FFF2-40B4-BE49-F238E27FC236}">
              <a16:creationId xmlns:a16="http://schemas.microsoft.com/office/drawing/2014/main" id="{00000000-0008-0000-0100-00003C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29" name="CaixaDeTexto 828">
          <a:extLst>
            <a:ext uri="{FF2B5EF4-FFF2-40B4-BE49-F238E27FC236}">
              <a16:creationId xmlns:a16="http://schemas.microsoft.com/office/drawing/2014/main" id="{00000000-0008-0000-0100-00003D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30" name="CaixaDeTexto 829">
          <a:extLst>
            <a:ext uri="{FF2B5EF4-FFF2-40B4-BE49-F238E27FC236}">
              <a16:creationId xmlns:a16="http://schemas.microsoft.com/office/drawing/2014/main" id="{00000000-0008-0000-0100-00003E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31" name="CaixaDeTexto 830">
          <a:extLst>
            <a:ext uri="{FF2B5EF4-FFF2-40B4-BE49-F238E27FC236}">
              <a16:creationId xmlns:a16="http://schemas.microsoft.com/office/drawing/2014/main" id="{00000000-0008-0000-0100-00003F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32" name="CaixaDeTexto 831">
          <a:extLst>
            <a:ext uri="{FF2B5EF4-FFF2-40B4-BE49-F238E27FC236}">
              <a16:creationId xmlns:a16="http://schemas.microsoft.com/office/drawing/2014/main" id="{00000000-0008-0000-0100-000040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33" name="CaixaDeTexto 832">
          <a:extLst>
            <a:ext uri="{FF2B5EF4-FFF2-40B4-BE49-F238E27FC236}">
              <a16:creationId xmlns:a16="http://schemas.microsoft.com/office/drawing/2014/main" id="{00000000-0008-0000-0100-000041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34" name="CaixaDeTexto 833">
          <a:extLst>
            <a:ext uri="{FF2B5EF4-FFF2-40B4-BE49-F238E27FC236}">
              <a16:creationId xmlns:a16="http://schemas.microsoft.com/office/drawing/2014/main" id="{00000000-0008-0000-0100-000042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35" name="CaixaDeTexto 834">
          <a:extLst>
            <a:ext uri="{FF2B5EF4-FFF2-40B4-BE49-F238E27FC236}">
              <a16:creationId xmlns:a16="http://schemas.microsoft.com/office/drawing/2014/main" id="{00000000-0008-0000-0100-000043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36" name="CaixaDeTexto 835">
          <a:extLst>
            <a:ext uri="{FF2B5EF4-FFF2-40B4-BE49-F238E27FC236}">
              <a16:creationId xmlns:a16="http://schemas.microsoft.com/office/drawing/2014/main" id="{00000000-0008-0000-0100-000044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37" name="CaixaDeTexto 836">
          <a:extLst>
            <a:ext uri="{FF2B5EF4-FFF2-40B4-BE49-F238E27FC236}">
              <a16:creationId xmlns:a16="http://schemas.microsoft.com/office/drawing/2014/main" id="{00000000-0008-0000-0100-000045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38" name="CaixaDeTexto 837">
          <a:extLst>
            <a:ext uri="{FF2B5EF4-FFF2-40B4-BE49-F238E27FC236}">
              <a16:creationId xmlns:a16="http://schemas.microsoft.com/office/drawing/2014/main" id="{00000000-0008-0000-0100-000046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39" name="CaixaDeTexto 838">
          <a:extLst>
            <a:ext uri="{FF2B5EF4-FFF2-40B4-BE49-F238E27FC236}">
              <a16:creationId xmlns:a16="http://schemas.microsoft.com/office/drawing/2014/main" id="{00000000-0008-0000-0100-000047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40" name="CaixaDeTexto 839">
          <a:extLst>
            <a:ext uri="{FF2B5EF4-FFF2-40B4-BE49-F238E27FC236}">
              <a16:creationId xmlns:a16="http://schemas.microsoft.com/office/drawing/2014/main" id="{00000000-0008-0000-0100-000048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41" name="CaixaDeTexto 840">
          <a:extLst>
            <a:ext uri="{FF2B5EF4-FFF2-40B4-BE49-F238E27FC236}">
              <a16:creationId xmlns:a16="http://schemas.microsoft.com/office/drawing/2014/main" id="{00000000-0008-0000-0100-000049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42" name="CaixaDeTexto 841">
          <a:extLst>
            <a:ext uri="{FF2B5EF4-FFF2-40B4-BE49-F238E27FC236}">
              <a16:creationId xmlns:a16="http://schemas.microsoft.com/office/drawing/2014/main" id="{00000000-0008-0000-0100-00004A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43" name="CaixaDeTexto 842">
          <a:extLst>
            <a:ext uri="{FF2B5EF4-FFF2-40B4-BE49-F238E27FC236}">
              <a16:creationId xmlns:a16="http://schemas.microsoft.com/office/drawing/2014/main" id="{00000000-0008-0000-0100-00004B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44" name="CaixaDeTexto 843">
          <a:extLst>
            <a:ext uri="{FF2B5EF4-FFF2-40B4-BE49-F238E27FC236}">
              <a16:creationId xmlns:a16="http://schemas.microsoft.com/office/drawing/2014/main" id="{00000000-0008-0000-0100-00004C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45" name="CaixaDeTexto 844">
          <a:extLst>
            <a:ext uri="{FF2B5EF4-FFF2-40B4-BE49-F238E27FC236}">
              <a16:creationId xmlns:a16="http://schemas.microsoft.com/office/drawing/2014/main" id="{00000000-0008-0000-0100-00004D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46" name="CaixaDeTexto 845">
          <a:extLst>
            <a:ext uri="{FF2B5EF4-FFF2-40B4-BE49-F238E27FC236}">
              <a16:creationId xmlns:a16="http://schemas.microsoft.com/office/drawing/2014/main" id="{00000000-0008-0000-0100-00004E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47" name="CaixaDeTexto 846">
          <a:extLst>
            <a:ext uri="{FF2B5EF4-FFF2-40B4-BE49-F238E27FC236}">
              <a16:creationId xmlns:a16="http://schemas.microsoft.com/office/drawing/2014/main" id="{00000000-0008-0000-0100-00004F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48" name="CaixaDeTexto 847">
          <a:extLst>
            <a:ext uri="{FF2B5EF4-FFF2-40B4-BE49-F238E27FC236}">
              <a16:creationId xmlns:a16="http://schemas.microsoft.com/office/drawing/2014/main" id="{00000000-0008-0000-0100-000050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49" name="CaixaDeTexto 848">
          <a:extLst>
            <a:ext uri="{FF2B5EF4-FFF2-40B4-BE49-F238E27FC236}">
              <a16:creationId xmlns:a16="http://schemas.microsoft.com/office/drawing/2014/main" id="{00000000-0008-0000-0100-000051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50" name="CaixaDeTexto 849">
          <a:extLst>
            <a:ext uri="{FF2B5EF4-FFF2-40B4-BE49-F238E27FC236}">
              <a16:creationId xmlns:a16="http://schemas.microsoft.com/office/drawing/2014/main" id="{00000000-0008-0000-0100-000052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51" name="CaixaDeTexto 850">
          <a:extLst>
            <a:ext uri="{FF2B5EF4-FFF2-40B4-BE49-F238E27FC236}">
              <a16:creationId xmlns:a16="http://schemas.microsoft.com/office/drawing/2014/main" id="{00000000-0008-0000-0100-000053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52" name="CaixaDeTexto 851">
          <a:extLst>
            <a:ext uri="{FF2B5EF4-FFF2-40B4-BE49-F238E27FC236}">
              <a16:creationId xmlns:a16="http://schemas.microsoft.com/office/drawing/2014/main" id="{00000000-0008-0000-0100-000054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53" name="CaixaDeTexto 852">
          <a:extLst>
            <a:ext uri="{FF2B5EF4-FFF2-40B4-BE49-F238E27FC236}">
              <a16:creationId xmlns:a16="http://schemas.microsoft.com/office/drawing/2014/main" id="{00000000-0008-0000-0100-000055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54" name="CaixaDeTexto 853">
          <a:extLst>
            <a:ext uri="{FF2B5EF4-FFF2-40B4-BE49-F238E27FC236}">
              <a16:creationId xmlns:a16="http://schemas.microsoft.com/office/drawing/2014/main" id="{00000000-0008-0000-0100-000056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55" name="CaixaDeTexto 854">
          <a:extLst>
            <a:ext uri="{FF2B5EF4-FFF2-40B4-BE49-F238E27FC236}">
              <a16:creationId xmlns:a16="http://schemas.microsoft.com/office/drawing/2014/main" id="{00000000-0008-0000-0100-000057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56" name="CaixaDeTexto 855">
          <a:extLst>
            <a:ext uri="{FF2B5EF4-FFF2-40B4-BE49-F238E27FC236}">
              <a16:creationId xmlns:a16="http://schemas.microsoft.com/office/drawing/2014/main" id="{00000000-0008-0000-0100-000058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57" name="CaixaDeTexto 856">
          <a:extLst>
            <a:ext uri="{FF2B5EF4-FFF2-40B4-BE49-F238E27FC236}">
              <a16:creationId xmlns:a16="http://schemas.microsoft.com/office/drawing/2014/main" id="{00000000-0008-0000-0100-000059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58" name="CaixaDeTexto 857">
          <a:extLst>
            <a:ext uri="{FF2B5EF4-FFF2-40B4-BE49-F238E27FC236}">
              <a16:creationId xmlns:a16="http://schemas.microsoft.com/office/drawing/2014/main" id="{00000000-0008-0000-0100-00005A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59" name="CaixaDeTexto 858">
          <a:extLst>
            <a:ext uri="{FF2B5EF4-FFF2-40B4-BE49-F238E27FC236}">
              <a16:creationId xmlns:a16="http://schemas.microsoft.com/office/drawing/2014/main" id="{00000000-0008-0000-0100-00005B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60" name="CaixaDeTexto 859">
          <a:extLst>
            <a:ext uri="{FF2B5EF4-FFF2-40B4-BE49-F238E27FC236}">
              <a16:creationId xmlns:a16="http://schemas.microsoft.com/office/drawing/2014/main" id="{00000000-0008-0000-0100-00005C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61" name="CaixaDeTexto 860">
          <a:extLst>
            <a:ext uri="{FF2B5EF4-FFF2-40B4-BE49-F238E27FC236}">
              <a16:creationId xmlns:a16="http://schemas.microsoft.com/office/drawing/2014/main" id="{00000000-0008-0000-0100-00005D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62" name="CaixaDeTexto 861">
          <a:extLst>
            <a:ext uri="{FF2B5EF4-FFF2-40B4-BE49-F238E27FC236}">
              <a16:creationId xmlns:a16="http://schemas.microsoft.com/office/drawing/2014/main" id="{00000000-0008-0000-0100-00005E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63" name="CaixaDeTexto 862">
          <a:extLst>
            <a:ext uri="{FF2B5EF4-FFF2-40B4-BE49-F238E27FC236}">
              <a16:creationId xmlns:a16="http://schemas.microsoft.com/office/drawing/2014/main" id="{00000000-0008-0000-0100-00005F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64" name="CaixaDeTexto 863">
          <a:extLst>
            <a:ext uri="{FF2B5EF4-FFF2-40B4-BE49-F238E27FC236}">
              <a16:creationId xmlns:a16="http://schemas.microsoft.com/office/drawing/2014/main" id="{00000000-0008-0000-0100-000060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65" name="CaixaDeTexto 864">
          <a:extLst>
            <a:ext uri="{FF2B5EF4-FFF2-40B4-BE49-F238E27FC236}">
              <a16:creationId xmlns:a16="http://schemas.microsoft.com/office/drawing/2014/main" id="{00000000-0008-0000-0100-000061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66" name="CaixaDeTexto 865">
          <a:extLst>
            <a:ext uri="{FF2B5EF4-FFF2-40B4-BE49-F238E27FC236}">
              <a16:creationId xmlns:a16="http://schemas.microsoft.com/office/drawing/2014/main" id="{00000000-0008-0000-0100-000062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67" name="CaixaDeTexto 866">
          <a:extLst>
            <a:ext uri="{FF2B5EF4-FFF2-40B4-BE49-F238E27FC236}">
              <a16:creationId xmlns:a16="http://schemas.microsoft.com/office/drawing/2014/main" id="{00000000-0008-0000-0100-000063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68" name="CaixaDeTexto 867">
          <a:extLst>
            <a:ext uri="{FF2B5EF4-FFF2-40B4-BE49-F238E27FC236}">
              <a16:creationId xmlns:a16="http://schemas.microsoft.com/office/drawing/2014/main" id="{00000000-0008-0000-0100-000064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69" name="CaixaDeTexto 868">
          <a:extLst>
            <a:ext uri="{FF2B5EF4-FFF2-40B4-BE49-F238E27FC236}">
              <a16:creationId xmlns:a16="http://schemas.microsoft.com/office/drawing/2014/main" id="{00000000-0008-0000-0100-000065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70" name="CaixaDeTexto 869">
          <a:extLst>
            <a:ext uri="{FF2B5EF4-FFF2-40B4-BE49-F238E27FC236}">
              <a16:creationId xmlns:a16="http://schemas.microsoft.com/office/drawing/2014/main" id="{00000000-0008-0000-0100-000066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71" name="CaixaDeTexto 870">
          <a:extLst>
            <a:ext uri="{FF2B5EF4-FFF2-40B4-BE49-F238E27FC236}">
              <a16:creationId xmlns:a16="http://schemas.microsoft.com/office/drawing/2014/main" id="{00000000-0008-0000-0100-000067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72" name="CaixaDeTexto 871">
          <a:extLst>
            <a:ext uri="{FF2B5EF4-FFF2-40B4-BE49-F238E27FC236}">
              <a16:creationId xmlns:a16="http://schemas.microsoft.com/office/drawing/2014/main" id="{00000000-0008-0000-0100-000068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73" name="CaixaDeTexto 872">
          <a:extLst>
            <a:ext uri="{FF2B5EF4-FFF2-40B4-BE49-F238E27FC236}">
              <a16:creationId xmlns:a16="http://schemas.microsoft.com/office/drawing/2014/main" id="{00000000-0008-0000-0100-000069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74" name="CaixaDeTexto 873">
          <a:extLst>
            <a:ext uri="{FF2B5EF4-FFF2-40B4-BE49-F238E27FC236}">
              <a16:creationId xmlns:a16="http://schemas.microsoft.com/office/drawing/2014/main" id="{00000000-0008-0000-0100-00006A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75" name="CaixaDeTexto 874">
          <a:extLst>
            <a:ext uri="{FF2B5EF4-FFF2-40B4-BE49-F238E27FC236}">
              <a16:creationId xmlns:a16="http://schemas.microsoft.com/office/drawing/2014/main" id="{00000000-0008-0000-0100-00006B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76" name="CaixaDeTexto 875">
          <a:extLst>
            <a:ext uri="{FF2B5EF4-FFF2-40B4-BE49-F238E27FC236}">
              <a16:creationId xmlns:a16="http://schemas.microsoft.com/office/drawing/2014/main" id="{00000000-0008-0000-0100-00006C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77" name="CaixaDeTexto 876">
          <a:extLst>
            <a:ext uri="{FF2B5EF4-FFF2-40B4-BE49-F238E27FC236}">
              <a16:creationId xmlns:a16="http://schemas.microsoft.com/office/drawing/2014/main" id="{00000000-0008-0000-0100-00006D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78" name="CaixaDeTexto 877">
          <a:extLst>
            <a:ext uri="{FF2B5EF4-FFF2-40B4-BE49-F238E27FC236}">
              <a16:creationId xmlns:a16="http://schemas.microsoft.com/office/drawing/2014/main" id="{00000000-0008-0000-0100-00006E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79" name="CaixaDeTexto 878">
          <a:extLst>
            <a:ext uri="{FF2B5EF4-FFF2-40B4-BE49-F238E27FC236}">
              <a16:creationId xmlns:a16="http://schemas.microsoft.com/office/drawing/2014/main" id="{00000000-0008-0000-0100-00006F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80" name="CaixaDeTexto 879">
          <a:extLst>
            <a:ext uri="{FF2B5EF4-FFF2-40B4-BE49-F238E27FC236}">
              <a16:creationId xmlns:a16="http://schemas.microsoft.com/office/drawing/2014/main" id="{00000000-0008-0000-0100-000070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81" name="CaixaDeTexto 880">
          <a:extLst>
            <a:ext uri="{FF2B5EF4-FFF2-40B4-BE49-F238E27FC236}">
              <a16:creationId xmlns:a16="http://schemas.microsoft.com/office/drawing/2014/main" id="{00000000-0008-0000-0100-000071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82" name="CaixaDeTexto 881">
          <a:extLst>
            <a:ext uri="{FF2B5EF4-FFF2-40B4-BE49-F238E27FC236}">
              <a16:creationId xmlns:a16="http://schemas.microsoft.com/office/drawing/2014/main" id="{00000000-0008-0000-0100-000072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83" name="CaixaDeTexto 882">
          <a:extLst>
            <a:ext uri="{FF2B5EF4-FFF2-40B4-BE49-F238E27FC236}">
              <a16:creationId xmlns:a16="http://schemas.microsoft.com/office/drawing/2014/main" id="{00000000-0008-0000-0100-000073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84" name="CaixaDeTexto 883">
          <a:extLst>
            <a:ext uri="{FF2B5EF4-FFF2-40B4-BE49-F238E27FC236}">
              <a16:creationId xmlns:a16="http://schemas.microsoft.com/office/drawing/2014/main" id="{00000000-0008-0000-0100-000074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85" name="CaixaDeTexto 884">
          <a:extLst>
            <a:ext uri="{FF2B5EF4-FFF2-40B4-BE49-F238E27FC236}">
              <a16:creationId xmlns:a16="http://schemas.microsoft.com/office/drawing/2014/main" id="{00000000-0008-0000-0100-000075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86" name="CaixaDeTexto 885">
          <a:extLst>
            <a:ext uri="{FF2B5EF4-FFF2-40B4-BE49-F238E27FC236}">
              <a16:creationId xmlns:a16="http://schemas.microsoft.com/office/drawing/2014/main" id="{00000000-0008-0000-0100-000076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87" name="CaixaDeTexto 886">
          <a:extLst>
            <a:ext uri="{FF2B5EF4-FFF2-40B4-BE49-F238E27FC236}">
              <a16:creationId xmlns:a16="http://schemas.microsoft.com/office/drawing/2014/main" id="{00000000-0008-0000-0100-000077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88" name="CaixaDeTexto 887">
          <a:extLst>
            <a:ext uri="{FF2B5EF4-FFF2-40B4-BE49-F238E27FC236}">
              <a16:creationId xmlns:a16="http://schemas.microsoft.com/office/drawing/2014/main" id="{00000000-0008-0000-0100-000078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89" name="CaixaDeTexto 888">
          <a:extLst>
            <a:ext uri="{FF2B5EF4-FFF2-40B4-BE49-F238E27FC236}">
              <a16:creationId xmlns:a16="http://schemas.microsoft.com/office/drawing/2014/main" id="{00000000-0008-0000-0100-000079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90" name="CaixaDeTexto 889">
          <a:extLst>
            <a:ext uri="{FF2B5EF4-FFF2-40B4-BE49-F238E27FC236}">
              <a16:creationId xmlns:a16="http://schemas.microsoft.com/office/drawing/2014/main" id="{00000000-0008-0000-0100-00007A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91" name="CaixaDeTexto 890">
          <a:extLst>
            <a:ext uri="{FF2B5EF4-FFF2-40B4-BE49-F238E27FC236}">
              <a16:creationId xmlns:a16="http://schemas.microsoft.com/office/drawing/2014/main" id="{00000000-0008-0000-0100-00007B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92" name="CaixaDeTexto 891">
          <a:extLst>
            <a:ext uri="{FF2B5EF4-FFF2-40B4-BE49-F238E27FC236}">
              <a16:creationId xmlns:a16="http://schemas.microsoft.com/office/drawing/2014/main" id="{00000000-0008-0000-0100-00007C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93" name="CaixaDeTexto 892">
          <a:extLst>
            <a:ext uri="{FF2B5EF4-FFF2-40B4-BE49-F238E27FC236}">
              <a16:creationId xmlns:a16="http://schemas.microsoft.com/office/drawing/2014/main" id="{00000000-0008-0000-0100-00007D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94" name="CaixaDeTexto 893">
          <a:extLst>
            <a:ext uri="{FF2B5EF4-FFF2-40B4-BE49-F238E27FC236}">
              <a16:creationId xmlns:a16="http://schemas.microsoft.com/office/drawing/2014/main" id="{00000000-0008-0000-0100-00007E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95" name="CaixaDeTexto 894">
          <a:extLst>
            <a:ext uri="{FF2B5EF4-FFF2-40B4-BE49-F238E27FC236}">
              <a16:creationId xmlns:a16="http://schemas.microsoft.com/office/drawing/2014/main" id="{00000000-0008-0000-0100-00007F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96" name="CaixaDeTexto 895">
          <a:extLst>
            <a:ext uri="{FF2B5EF4-FFF2-40B4-BE49-F238E27FC236}">
              <a16:creationId xmlns:a16="http://schemas.microsoft.com/office/drawing/2014/main" id="{00000000-0008-0000-0100-000080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97" name="CaixaDeTexto 896">
          <a:extLst>
            <a:ext uri="{FF2B5EF4-FFF2-40B4-BE49-F238E27FC236}">
              <a16:creationId xmlns:a16="http://schemas.microsoft.com/office/drawing/2014/main" id="{00000000-0008-0000-0100-000081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98" name="CaixaDeTexto 897">
          <a:extLst>
            <a:ext uri="{FF2B5EF4-FFF2-40B4-BE49-F238E27FC236}">
              <a16:creationId xmlns:a16="http://schemas.microsoft.com/office/drawing/2014/main" id="{00000000-0008-0000-0100-000082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899" name="CaixaDeTexto 898">
          <a:extLst>
            <a:ext uri="{FF2B5EF4-FFF2-40B4-BE49-F238E27FC236}">
              <a16:creationId xmlns:a16="http://schemas.microsoft.com/office/drawing/2014/main" id="{00000000-0008-0000-0100-000083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00" name="CaixaDeTexto 899">
          <a:extLst>
            <a:ext uri="{FF2B5EF4-FFF2-40B4-BE49-F238E27FC236}">
              <a16:creationId xmlns:a16="http://schemas.microsoft.com/office/drawing/2014/main" id="{00000000-0008-0000-0100-000084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01" name="CaixaDeTexto 900">
          <a:extLst>
            <a:ext uri="{FF2B5EF4-FFF2-40B4-BE49-F238E27FC236}">
              <a16:creationId xmlns:a16="http://schemas.microsoft.com/office/drawing/2014/main" id="{00000000-0008-0000-0100-000085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02" name="CaixaDeTexto 901">
          <a:extLst>
            <a:ext uri="{FF2B5EF4-FFF2-40B4-BE49-F238E27FC236}">
              <a16:creationId xmlns:a16="http://schemas.microsoft.com/office/drawing/2014/main" id="{00000000-0008-0000-0100-000086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03" name="CaixaDeTexto 902">
          <a:extLst>
            <a:ext uri="{FF2B5EF4-FFF2-40B4-BE49-F238E27FC236}">
              <a16:creationId xmlns:a16="http://schemas.microsoft.com/office/drawing/2014/main" id="{00000000-0008-0000-0100-000087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04" name="CaixaDeTexto 903">
          <a:extLst>
            <a:ext uri="{FF2B5EF4-FFF2-40B4-BE49-F238E27FC236}">
              <a16:creationId xmlns:a16="http://schemas.microsoft.com/office/drawing/2014/main" id="{00000000-0008-0000-0100-000088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05" name="CaixaDeTexto 904">
          <a:extLst>
            <a:ext uri="{FF2B5EF4-FFF2-40B4-BE49-F238E27FC236}">
              <a16:creationId xmlns:a16="http://schemas.microsoft.com/office/drawing/2014/main" id="{00000000-0008-0000-0100-000089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06" name="CaixaDeTexto 905">
          <a:extLst>
            <a:ext uri="{FF2B5EF4-FFF2-40B4-BE49-F238E27FC236}">
              <a16:creationId xmlns:a16="http://schemas.microsoft.com/office/drawing/2014/main" id="{00000000-0008-0000-0100-00008A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07" name="CaixaDeTexto 906">
          <a:extLst>
            <a:ext uri="{FF2B5EF4-FFF2-40B4-BE49-F238E27FC236}">
              <a16:creationId xmlns:a16="http://schemas.microsoft.com/office/drawing/2014/main" id="{00000000-0008-0000-0100-00008B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08" name="CaixaDeTexto 907">
          <a:extLst>
            <a:ext uri="{FF2B5EF4-FFF2-40B4-BE49-F238E27FC236}">
              <a16:creationId xmlns:a16="http://schemas.microsoft.com/office/drawing/2014/main" id="{00000000-0008-0000-0100-00008C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09" name="CaixaDeTexto 908">
          <a:extLst>
            <a:ext uri="{FF2B5EF4-FFF2-40B4-BE49-F238E27FC236}">
              <a16:creationId xmlns:a16="http://schemas.microsoft.com/office/drawing/2014/main" id="{00000000-0008-0000-0100-00008D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10" name="CaixaDeTexto 909">
          <a:extLst>
            <a:ext uri="{FF2B5EF4-FFF2-40B4-BE49-F238E27FC236}">
              <a16:creationId xmlns:a16="http://schemas.microsoft.com/office/drawing/2014/main" id="{00000000-0008-0000-0100-00008E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11" name="CaixaDeTexto 910">
          <a:extLst>
            <a:ext uri="{FF2B5EF4-FFF2-40B4-BE49-F238E27FC236}">
              <a16:creationId xmlns:a16="http://schemas.microsoft.com/office/drawing/2014/main" id="{00000000-0008-0000-0100-00008F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12" name="CaixaDeTexto 911">
          <a:extLst>
            <a:ext uri="{FF2B5EF4-FFF2-40B4-BE49-F238E27FC236}">
              <a16:creationId xmlns:a16="http://schemas.microsoft.com/office/drawing/2014/main" id="{00000000-0008-0000-0100-000090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13" name="CaixaDeTexto 912">
          <a:extLst>
            <a:ext uri="{FF2B5EF4-FFF2-40B4-BE49-F238E27FC236}">
              <a16:creationId xmlns:a16="http://schemas.microsoft.com/office/drawing/2014/main" id="{00000000-0008-0000-0100-000091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14" name="CaixaDeTexto 913">
          <a:extLst>
            <a:ext uri="{FF2B5EF4-FFF2-40B4-BE49-F238E27FC236}">
              <a16:creationId xmlns:a16="http://schemas.microsoft.com/office/drawing/2014/main" id="{00000000-0008-0000-0100-000092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15" name="CaixaDeTexto 914">
          <a:extLst>
            <a:ext uri="{FF2B5EF4-FFF2-40B4-BE49-F238E27FC236}">
              <a16:creationId xmlns:a16="http://schemas.microsoft.com/office/drawing/2014/main" id="{00000000-0008-0000-0100-000093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16" name="CaixaDeTexto 915">
          <a:extLst>
            <a:ext uri="{FF2B5EF4-FFF2-40B4-BE49-F238E27FC236}">
              <a16:creationId xmlns:a16="http://schemas.microsoft.com/office/drawing/2014/main" id="{00000000-0008-0000-0100-000094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17" name="CaixaDeTexto 916">
          <a:extLst>
            <a:ext uri="{FF2B5EF4-FFF2-40B4-BE49-F238E27FC236}">
              <a16:creationId xmlns:a16="http://schemas.microsoft.com/office/drawing/2014/main" id="{00000000-0008-0000-0100-000095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18" name="CaixaDeTexto 917">
          <a:extLst>
            <a:ext uri="{FF2B5EF4-FFF2-40B4-BE49-F238E27FC236}">
              <a16:creationId xmlns:a16="http://schemas.microsoft.com/office/drawing/2014/main" id="{00000000-0008-0000-0100-000096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19" name="CaixaDeTexto 918">
          <a:extLst>
            <a:ext uri="{FF2B5EF4-FFF2-40B4-BE49-F238E27FC236}">
              <a16:creationId xmlns:a16="http://schemas.microsoft.com/office/drawing/2014/main" id="{00000000-0008-0000-0100-000097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20" name="CaixaDeTexto 919">
          <a:extLst>
            <a:ext uri="{FF2B5EF4-FFF2-40B4-BE49-F238E27FC236}">
              <a16:creationId xmlns:a16="http://schemas.microsoft.com/office/drawing/2014/main" id="{00000000-0008-0000-0100-000098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21" name="CaixaDeTexto 920">
          <a:extLst>
            <a:ext uri="{FF2B5EF4-FFF2-40B4-BE49-F238E27FC236}">
              <a16:creationId xmlns:a16="http://schemas.microsoft.com/office/drawing/2014/main" id="{00000000-0008-0000-0100-000099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22" name="CaixaDeTexto 921">
          <a:extLst>
            <a:ext uri="{FF2B5EF4-FFF2-40B4-BE49-F238E27FC236}">
              <a16:creationId xmlns:a16="http://schemas.microsoft.com/office/drawing/2014/main" id="{00000000-0008-0000-0100-00009A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23" name="CaixaDeTexto 922">
          <a:extLst>
            <a:ext uri="{FF2B5EF4-FFF2-40B4-BE49-F238E27FC236}">
              <a16:creationId xmlns:a16="http://schemas.microsoft.com/office/drawing/2014/main" id="{00000000-0008-0000-0100-00009B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24" name="CaixaDeTexto 923">
          <a:extLst>
            <a:ext uri="{FF2B5EF4-FFF2-40B4-BE49-F238E27FC236}">
              <a16:creationId xmlns:a16="http://schemas.microsoft.com/office/drawing/2014/main" id="{00000000-0008-0000-0100-00009C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25" name="CaixaDeTexto 924">
          <a:extLst>
            <a:ext uri="{FF2B5EF4-FFF2-40B4-BE49-F238E27FC236}">
              <a16:creationId xmlns:a16="http://schemas.microsoft.com/office/drawing/2014/main" id="{00000000-0008-0000-0100-00009D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26" name="CaixaDeTexto 925">
          <a:extLst>
            <a:ext uri="{FF2B5EF4-FFF2-40B4-BE49-F238E27FC236}">
              <a16:creationId xmlns:a16="http://schemas.microsoft.com/office/drawing/2014/main" id="{00000000-0008-0000-0100-00009E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27" name="CaixaDeTexto 926">
          <a:extLst>
            <a:ext uri="{FF2B5EF4-FFF2-40B4-BE49-F238E27FC236}">
              <a16:creationId xmlns:a16="http://schemas.microsoft.com/office/drawing/2014/main" id="{00000000-0008-0000-0100-00009F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28" name="CaixaDeTexto 927">
          <a:extLst>
            <a:ext uri="{FF2B5EF4-FFF2-40B4-BE49-F238E27FC236}">
              <a16:creationId xmlns:a16="http://schemas.microsoft.com/office/drawing/2014/main" id="{00000000-0008-0000-0100-0000A0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29" name="CaixaDeTexto 928">
          <a:extLst>
            <a:ext uri="{FF2B5EF4-FFF2-40B4-BE49-F238E27FC236}">
              <a16:creationId xmlns:a16="http://schemas.microsoft.com/office/drawing/2014/main" id="{00000000-0008-0000-0100-0000A1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30" name="CaixaDeTexto 929">
          <a:extLst>
            <a:ext uri="{FF2B5EF4-FFF2-40B4-BE49-F238E27FC236}">
              <a16:creationId xmlns:a16="http://schemas.microsoft.com/office/drawing/2014/main" id="{00000000-0008-0000-0100-0000A2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31" name="CaixaDeTexto 930">
          <a:extLst>
            <a:ext uri="{FF2B5EF4-FFF2-40B4-BE49-F238E27FC236}">
              <a16:creationId xmlns:a16="http://schemas.microsoft.com/office/drawing/2014/main" id="{00000000-0008-0000-0100-0000A3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32" name="CaixaDeTexto 931">
          <a:extLst>
            <a:ext uri="{FF2B5EF4-FFF2-40B4-BE49-F238E27FC236}">
              <a16:creationId xmlns:a16="http://schemas.microsoft.com/office/drawing/2014/main" id="{00000000-0008-0000-0100-0000A4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33" name="CaixaDeTexto 932">
          <a:extLst>
            <a:ext uri="{FF2B5EF4-FFF2-40B4-BE49-F238E27FC236}">
              <a16:creationId xmlns:a16="http://schemas.microsoft.com/office/drawing/2014/main" id="{00000000-0008-0000-0100-0000A5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34" name="CaixaDeTexto 933">
          <a:extLst>
            <a:ext uri="{FF2B5EF4-FFF2-40B4-BE49-F238E27FC236}">
              <a16:creationId xmlns:a16="http://schemas.microsoft.com/office/drawing/2014/main" id="{00000000-0008-0000-0100-0000A6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35" name="CaixaDeTexto 934">
          <a:extLst>
            <a:ext uri="{FF2B5EF4-FFF2-40B4-BE49-F238E27FC236}">
              <a16:creationId xmlns:a16="http://schemas.microsoft.com/office/drawing/2014/main" id="{00000000-0008-0000-0100-0000A7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36" name="CaixaDeTexto 935">
          <a:extLst>
            <a:ext uri="{FF2B5EF4-FFF2-40B4-BE49-F238E27FC236}">
              <a16:creationId xmlns:a16="http://schemas.microsoft.com/office/drawing/2014/main" id="{00000000-0008-0000-0100-0000A8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37" name="CaixaDeTexto 936">
          <a:extLst>
            <a:ext uri="{FF2B5EF4-FFF2-40B4-BE49-F238E27FC236}">
              <a16:creationId xmlns:a16="http://schemas.microsoft.com/office/drawing/2014/main" id="{00000000-0008-0000-0100-0000A9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38" name="CaixaDeTexto 937">
          <a:extLst>
            <a:ext uri="{FF2B5EF4-FFF2-40B4-BE49-F238E27FC236}">
              <a16:creationId xmlns:a16="http://schemas.microsoft.com/office/drawing/2014/main" id="{00000000-0008-0000-0100-0000AA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39" name="CaixaDeTexto 938">
          <a:extLst>
            <a:ext uri="{FF2B5EF4-FFF2-40B4-BE49-F238E27FC236}">
              <a16:creationId xmlns:a16="http://schemas.microsoft.com/office/drawing/2014/main" id="{00000000-0008-0000-0100-0000AB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40" name="CaixaDeTexto 939">
          <a:extLst>
            <a:ext uri="{FF2B5EF4-FFF2-40B4-BE49-F238E27FC236}">
              <a16:creationId xmlns:a16="http://schemas.microsoft.com/office/drawing/2014/main" id="{00000000-0008-0000-0100-0000AC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41" name="CaixaDeTexto 940">
          <a:extLst>
            <a:ext uri="{FF2B5EF4-FFF2-40B4-BE49-F238E27FC236}">
              <a16:creationId xmlns:a16="http://schemas.microsoft.com/office/drawing/2014/main" id="{00000000-0008-0000-0100-0000AD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42" name="CaixaDeTexto 941">
          <a:extLst>
            <a:ext uri="{FF2B5EF4-FFF2-40B4-BE49-F238E27FC236}">
              <a16:creationId xmlns:a16="http://schemas.microsoft.com/office/drawing/2014/main" id="{00000000-0008-0000-0100-0000AE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43" name="CaixaDeTexto 942">
          <a:extLst>
            <a:ext uri="{FF2B5EF4-FFF2-40B4-BE49-F238E27FC236}">
              <a16:creationId xmlns:a16="http://schemas.microsoft.com/office/drawing/2014/main" id="{00000000-0008-0000-0100-0000AF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44" name="CaixaDeTexto 943">
          <a:extLst>
            <a:ext uri="{FF2B5EF4-FFF2-40B4-BE49-F238E27FC236}">
              <a16:creationId xmlns:a16="http://schemas.microsoft.com/office/drawing/2014/main" id="{00000000-0008-0000-0100-0000B0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45" name="CaixaDeTexto 944">
          <a:extLst>
            <a:ext uri="{FF2B5EF4-FFF2-40B4-BE49-F238E27FC236}">
              <a16:creationId xmlns:a16="http://schemas.microsoft.com/office/drawing/2014/main" id="{00000000-0008-0000-0100-0000B1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46" name="CaixaDeTexto 945">
          <a:extLst>
            <a:ext uri="{FF2B5EF4-FFF2-40B4-BE49-F238E27FC236}">
              <a16:creationId xmlns:a16="http://schemas.microsoft.com/office/drawing/2014/main" id="{00000000-0008-0000-0100-0000B2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47" name="CaixaDeTexto 946">
          <a:extLst>
            <a:ext uri="{FF2B5EF4-FFF2-40B4-BE49-F238E27FC236}">
              <a16:creationId xmlns:a16="http://schemas.microsoft.com/office/drawing/2014/main" id="{00000000-0008-0000-0100-0000B3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48" name="CaixaDeTexto 947">
          <a:extLst>
            <a:ext uri="{FF2B5EF4-FFF2-40B4-BE49-F238E27FC236}">
              <a16:creationId xmlns:a16="http://schemas.microsoft.com/office/drawing/2014/main" id="{00000000-0008-0000-0100-0000B4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49" name="CaixaDeTexto 948">
          <a:extLst>
            <a:ext uri="{FF2B5EF4-FFF2-40B4-BE49-F238E27FC236}">
              <a16:creationId xmlns:a16="http://schemas.microsoft.com/office/drawing/2014/main" id="{00000000-0008-0000-0100-0000B5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50" name="CaixaDeTexto 949">
          <a:extLst>
            <a:ext uri="{FF2B5EF4-FFF2-40B4-BE49-F238E27FC236}">
              <a16:creationId xmlns:a16="http://schemas.microsoft.com/office/drawing/2014/main" id="{00000000-0008-0000-0100-0000B6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51" name="CaixaDeTexto 950">
          <a:extLst>
            <a:ext uri="{FF2B5EF4-FFF2-40B4-BE49-F238E27FC236}">
              <a16:creationId xmlns:a16="http://schemas.microsoft.com/office/drawing/2014/main" id="{00000000-0008-0000-0100-0000B7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52" name="CaixaDeTexto 951">
          <a:extLst>
            <a:ext uri="{FF2B5EF4-FFF2-40B4-BE49-F238E27FC236}">
              <a16:creationId xmlns:a16="http://schemas.microsoft.com/office/drawing/2014/main" id="{00000000-0008-0000-0100-0000B8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53" name="CaixaDeTexto 952">
          <a:extLst>
            <a:ext uri="{FF2B5EF4-FFF2-40B4-BE49-F238E27FC236}">
              <a16:creationId xmlns:a16="http://schemas.microsoft.com/office/drawing/2014/main" id="{00000000-0008-0000-0100-0000B9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54" name="CaixaDeTexto 953">
          <a:extLst>
            <a:ext uri="{FF2B5EF4-FFF2-40B4-BE49-F238E27FC236}">
              <a16:creationId xmlns:a16="http://schemas.microsoft.com/office/drawing/2014/main" id="{00000000-0008-0000-0100-0000BA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55" name="CaixaDeTexto 954">
          <a:extLst>
            <a:ext uri="{FF2B5EF4-FFF2-40B4-BE49-F238E27FC236}">
              <a16:creationId xmlns:a16="http://schemas.microsoft.com/office/drawing/2014/main" id="{00000000-0008-0000-0100-0000BB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56" name="CaixaDeTexto 955">
          <a:extLst>
            <a:ext uri="{FF2B5EF4-FFF2-40B4-BE49-F238E27FC236}">
              <a16:creationId xmlns:a16="http://schemas.microsoft.com/office/drawing/2014/main" id="{00000000-0008-0000-0100-0000BC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57" name="CaixaDeTexto 956">
          <a:extLst>
            <a:ext uri="{FF2B5EF4-FFF2-40B4-BE49-F238E27FC236}">
              <a16:creationId xmlns:a16="http://schemas.microsoft.com/office/drawing/2014/main" id="{00000000-0008-0000-0100-0000BD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58" name="CaixaDeTexto 957">
          <a:extLst>
            <a:ext uri="{FF2B5EF4-FFF2-40B4-BE49-F238E27FC236}">
              <a16:creationId xmlns:a16="http://schemas.microsoft.com/office/drawing/2014/main" id="{00000000-0008-0000-0100-0000BE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59" name="CaixaDeTexto 958">
          <a:extLst>
            <a:ext uri="{FF2B5EF4-FFF2-40B4-BE49-F238E27FC236}">
              <a16:creationId xmlns:a16="http://schemas.microsoft.com/office/drawing/2014/main" id="{00000000-0008-0000-0100-0000BF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60" name="CaixaDeTexto 959">
          <a:extLst>
            <a:ext uri="{FF2B5EF4-FFF2-40B4-BE49-F238E27FC236}">
              <a16:creationId xmlns:a16="http://schemas.microsoft.com/office/drawing/2014/main" id="{00000000-0008-0000-0100-0000C0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61" name="CaixaDeTexto 960">
          <a:extLst>
            <a:ext uri="{FF2B5EF4-FFF2-40B4-BE49-F238E27FC236}">
              <a16:creationId xmlns:a16="http://schemas.microsoft.com/office/drawing/2014/main" id="{00000000-0008-0000-0100-0000C1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62" name="CaixaDeTexto 961">
          <a:extLst>
            <a:ext uri="{FF2B5EF4-FFF2-40B4-BE49-F238E27FC236}">
              <a16:creationId xmlns:a16="http://schemas.microsoft.com/office/drawing/2014/main" id="{00000000-0008-0000-0100-0000C2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63" name="CaixaDeTexto 962">
          <a:extLst>
            <a:ext uri="{FF2B5EF4-FFF2-40B4-BE49-F238E27FC236}">
              <a16:creationId xmlns:a16="http://schemas.microsoft.com/office/drawing/2014/main" id="{00000000-0008-0000-0100-0000C3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64" name="CaixaDeTexto 963">
          <a:extLst>
            <a:ext uri="{FF2B5EF4-FFF2-40B4-BE49-F238E27FC236}">
              <a16:creationId xmlns:a16="http://schemas.microsoft.com/office/drawing/2014/main" id="{00000000-0008-0000-0100-0000C4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65" name="CaixaDeTexto 964">
          <a:extLst>
            <a:ext uri="{FF2B5EF4-FFF2-40B4-BE49-F238E27FC236}">
              <a16:creationId xmlns:a16="http://schemas.microsoft.com/office/drawing/2014/main" id="{00000000-0008-0000-0100-0000C5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66" name="CaixaDeTexto 965">
          <a:extLst>
            <a:ext uri="{FF2B5EF4-FFF2-40B4-BE49-F238E27FC236}">
              <a16:creationId xmlns:a16="http://schemas.microsoft.com/office/drawing/2014/main" id="{00000000-0008-0000-0100-0000C6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67" name="CaixaDeTexto 966">
          <a:extLst>
            <a:ext uri="{FF2B5EF4-FFF2-40B4-BE49-F238E27FC236}">
              <a16:creationId xmlns:a16="http://schemas.microsoft.com/office/drawing/2014/main" id="{00000000-0008-0000-0100-0000C7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68" name="CaixaDeTexto 967">
          <a:extLst>
            <a:ext uri="{FF2B5EF4-FFF2-40B4-BE49-F238E27FC236}">
              <a16:creationId xmlns:a16="http://schemas.microsoft.com/office/drawing/2014/main" id="{00000000-0008-0000-0100-0000C8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69" name="CaixaDeTexto 968">
          <a:extLst>
            <a:ext uri="{FF2B5EF4-FFF2-40B4-BE49-F238E27FC236}">
              <a16:creationId xmlns:a16="http://schemas.microsoft.com/office/drawing/2014/main" id="{00000000-0008-0000-0100-0000C9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70" name="CaixaDeTexto 969">
          <a:extLst>
            <a:ext uri="{FF2B5EF4-FFF2-40B4-BE49-F238E27FC236}">
              <a16:creationId xmlns:a16="http://schemas.microsoft.com/office/drawing/2014/main" id="{00000000-0008-0000-0100-0000CA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71" name="CaixaDeTexto 970">
          <a:extLst>
            <a:ext uri="{FF2B5EF4-FFF2-40B4-BE49-F238E27FC236}">
              <a16:creationId xmlns:a16="http://schemas.microsoft.com/office/drawing/2014/main" id="{00000000-0008-0000-0100-0000CB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72" name="CaixaDeTexto 971">
          <a:extLst>
            <a:ext uri="{FF2B5EF4-FFF2-40B4-BE49-F238E27FC236}">
              <a16:creationId xmlns:a16="http://schemas.microsoft.com/office/drawing/2014/main" id="{00000000-0008-0000-0100-0000CC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73" name="CaixaDeTexto 972">
          <a:extLst>
            <a:ext uri="{FF2B5EF4-FFF2-40B4-BE49-F238E27FC236}">
              <a16:creationId xmlns:a16="http://schemas.microsoft.com/office/drawing/2014/main" id="{00000000-0008-0000-0100-0000CD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74" name="CaixaDeTexto 973">
          <a:extLst>
            <a:ext uri="{FF2B5EF4-FFF2-40B4-BE49-F238E27FC236}">
              <a16:creationId xmlns:a16="http://schemas.microsoft.com/office/drawing/2014/main" id="{00000000-0008-0000-0100-0000CE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75" name="CaixaDeTexto 974">
          <a:extLst>
            <a:ext uri="{FF2B5EF4-FFF2-40B4-BE49-F238E27FC236}">
              <a16:creationId xmlns:a16="http://schemas.microsoft.com/office/drawing/2014/main" id="{00000000-0008-0000-0100-0000CF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76" name="CaixaDeTexto 975">
          <a:extLst>
            <a:ext uri="{FF2B5EF4-FFF2-40B4-BE49-F238E27FC236}">
              <a16:creationId xmlns:a16="http://schemas.microsoft.com/office/drawing/2014/main" id="{00000000-0008-0000-0100-0000D0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77" name="CaixaDeTexto 976">
          <a:extLst>
            <a:ext uri="{FF2B5EF4-FFF2-40B4-BE49-F238E27FC236}">
              <a16:creationId xmlns:a16="http://schemas.microsoft.com/office/drawing/2014/main" id="{00000000-0008-0000-0100-0000D1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78" name="CaixaDeTexto 977">
          <a:extLst>
            <a:ext uri="{FF2B5EF4-FFF2-40B4-BE49-F238E27FC236}">
              <a16:creationId xmlns:a16="http://schemas.microsoft.com/office/drawing/2014/main" id="{00000000-0008-0000-0100-0000D2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79" name="CaixaDeTexto 978">
          <a:extLst>
            <a:ext uri="{FF2B5EF4-FFF2-40B4-BE49-F238E27FC236}">
              <a16:creationId xmlns:a16="http://schemas.microsoft.com/office/drawing/2014/main" id="{00000000-0008-0000-0100-0000D3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80" name="CaixaDeTexto 979">
          <a:extLst>
            <a:ext uri="{FF2B5EF4-FFF2-40B4-BE49-F238E27FC236}">
              <a16:creationId xmlns:a16="http://schemas.microsoft.com/office/drawing/2014/main" id="{00000000-0008-0000-0100-0000D4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81" name="CaixaDeTexto 980">
          <a:extLst>
            <a:ext uri="{FF2B5EF4-FFF2-40B4-BE49-F238E27FC236}">
              <a16:creationId xmlns:a16="http://schemas.microsoft.com/office/drawing/2014/main" id="{00000000-0008-0000-0100-0000D5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82" name="CaixaDeTexto 981">
          <a:extLst>
            <a:ext uri="{FF2B5EF4-FFF2-40B4-BE49-F238E27FC236}">
              <a16:creationId xmlns:a16="http://schemas.microsoft.com/office/drawing/2014/main" id="{00000000-0008-0000-0100-0000D6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83" name="CaixaDeTexto 982">
          <a:extLst>
            <a:ext uri="{FF2B5EF4-FFF2-40B4-BE49-F238E27FC236}">
              <a16:creationId xmlns:a16="http://schemas.microsoft.com/office/drawing/2014/main" id="{00000000-0008-0000-0100-0000D7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84" name="CaixaDeTexto 983">
          <a:extLst>
            <a:ext uri="{FF2B5EF4-FFF2-40B4-BE49-F238E27FC236}">
              <a16:creationId xmlns:a16="http://schemas.microsoft.com/office/drawing/2014/main" id="{00000000-0008-0000-0100-0000D8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85" name="CaixaDeTexto 984">
          <a:extLst>
            <a:ext uri="{FF2B5EF4-FFF2-40B4-BE49-F238E27FC236}">
              <a16:creationId xmlns:a16="http://schemas.microsoft.com/office/drawing/2014/main" id="{00000000-0008-0000-0100-0000D9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86" name="CaixaDeTexto 985">
          <a:extLst>
            <a:ext uri="{FF2B5EF4-FFF2-40B4-BE49-F238E27FC236}">
              <a16:creationId xmlns:a16="http://schemas.microsoft.com/office/drawing/2014/main" id="{00000000-0008-0000-0100-0000DA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87" name="CaixaDeTexto 986">
          <a:extLst>
            <a:ext uri="{FF2B5EF4-FFF2-40B4-BE49-F238E27FC236}">
              <a16:creationId xmlns:a16="http://schemas.microsoft.com/office/drawing/2014/main" id="{00000000-0008-0000-0100-0000DB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88" name="CaixaDeTexto 987">
          <a:extLst>
            <a:ext uri="{FF2B5EF4-FFF2-40B4-BE49-F238E27FC236}">
              <a16:creationId xmlns:a16="http://schemas.microsoft.com/office/drawing/2014/main" id="{00000000-0008-0000-0100-0000DC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89" name="CaixaDeTexto 988">
          <a:extLst>
            <a:ext uri="{FF2B5EF4-FFF2-40B4-BE49-F238E27FC236}">
              <a16:creationId xmlns:a16="http://schemas.microsoft.com/office/drawing/2014/main" id="{00000000-0008-0000-0100-0000DD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90" name="CaixaDeTexto 989">
          <a:extLst>
            <a:ext uri="{FF2B5EF4-FFF2-40B4-BE49-F238E27FC236}">
              <a16:creationId xmlns:a16="http://schemas.microsoft.com/office/drawing/2014/main" id="{00000000-0008-0000-0100-0000DE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91" name="CaixaDeTexto 990">
          <a:extLst>
            <a:ext uri="{FF2B5EF4-FFF2-40B4-BE49-F238E27FC236}">
              <a16:creationId xmlns:a16="http://schemas.microsoft.com/office/drawing/2014/main" id="{00000000-0008-0000-0100-0000DF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92" name="CaixaDeTexto 991">
          <a:extLst>
            <a:ext uri="{FF2B5EF4-FFF2-40B4-BE49-F238E27FC236}">
              <a16:creationId xmlns:a16="http://schemas.microsoft.com/office/drawing/2014/main" id="{00000000-0008-0000-0100-0000E0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93" name="CaixaDeTexto 992">
          <a:extLst>
            <a:ext uri="{FF2B5EF4-FFF2-40B4-BE49-F238E27FC236}">
              <a16:creationId xmlns:a16="http://schemas.microsoft.com/office/drawing/2014/main" id="{00000000-0008-0000-0100-0000E1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94" name="CaixaDeTexto 993">
          <a:extLst>
            <a:ext uri="{FF2B5EF4-FFF2-40B4-BE49-F238E27FC236}">
              <a16:creationId xmlns:a16="http://schemas.microsoft.com/office/drawing/2014/main" id="{00000000-0008-0000-0100-0000E2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95" name="CaixaDeTexto 994">
          <a:extLst>
            <a:ext uri="{FF2B5EF4-FFF2-40B4-BE49-F238E27FC236}">
              <a16:creationId xmlns:a16="http://schemas.microsoft.com/office/drawing/2014/main" id="{00000000-0008-0000-0100-0000E3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96" name="CaixaDeTexto 995">
          <a:extLst>
            <a:ext uri="{FF2B5EF4-FFF2-40B4-BE49-F238E27FC236}">
              <a16:creationId xmlns:a16="http://schemas.microsoft.com/office/drawing/2014/main" id="{00000000-0008-0000-0100-0000E4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97" name="CaixaDeTexto 996">
          <a:extLst>
            <a:ext uri="{FF2B5EF4-FFF2-40B4-BE49-F238E27FC236}">
              <a16:creationId xmlns:a16="http://schemas.microsoft.com/office/drawing/2014/main" id="{00000000-0008-0000-0100-0000E5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98" name="CaixaDeTexto 997">
          <a:extLst>
            <a:ext uri="{FF2B5EF4-FFF2-40B4-BE49-F238E27FC236}">
              <a16:creationId xmlns:a16="http://schemas.microsoft.com/office/drawing/2014/main" id="{00000000-0008-0000-0100-0000E6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999" name="CaixaDeTexto 998">
          <a:extLst>
            <a:ext uri="{FF2B5EF4-FFF2-40B4-BE49-F238E27FC236}">
              <a16:creationId xmlns:a16="http://schemas.microsoft.com/office/drawing/2014/main" id="{00000000-0008-0000-0100-0000E7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1000" name="CaixaDeTexto 999">
          <a:extLst>
            <a:ext uri="{FF2B5EF4-FFF2-40B4-BE49-F238E27FC236}">
              <a16:creationId xmlns:a16="http://schemas.microsoft.com/office/drawing/2014/main" id="{00000000-0008-0000-0100-0000E8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1001" name="CaixaDeTexto 1000">
          <a:extLst>
            <a:ext uri="{FF2B5EF4-FFF2-40B4-BE49-F238E27FC236}">
              <a16:creationId xmlns:a16="http://schemas.microsoft.com/office/drawing/2014/main" id="{00000000-0008-0000-0100-0000E9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155</xdr:row>
      <xdr:rowOff>0</xdr:rowOff>
    </xdr:from>
    <xdr:ext cx="65" cy="172227"/>
    <xdr:sp macro="" textlink="">
      <xdr:nvSpPr>
        <xdr:cNvPr id="1002" name="CaixaDeTexto 1001">
          <a:extLst>
            <a:ext uri="{FF2B5EF4-FFF2-40B4-BE49-F238E27FC236}">
              <a16:creationId xmlns:a16="http://schemas.microsoft.com/office/drawing/2014/main" id="{00000000-0008-0000-0100-0000EA030000}"/>
            </a:ext>
          </a:extLst>
        </xdr:cNvPr>
        <xdr:cNvSpPr txBox="1"/>
      </xdr:nvSpPr>
      <xdr:spPr>
        <a:xfrm>
          <a:off x="17214132" y="831151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154</xdr:row>
      <xdr:rowOff>47625</xdr:rowOff>
    </xdr:from>
    <xdr:ext cx="65" cy="172227"/>
    <xdr:sp macro="" textlink="">
      <xdr:nvSpPr>
        <xdr:cNvPr id="1003" name="CaixaDeTexto 1002">
          <a:extLst>
            <a:ext uri="{FF2B5EF4-FFF2-40B4-BE49-F238E27FC236}">
              <a16:creationId xmlns:a16="http://schemas.microsoft.com/office/drawing/2014/main" id="{00000000-0008-0000-0100-0000EB030000}"/>
            </a:ext>
          </a:extLst>
        </xdr:cNvPr>
        <xdr:cNvSpPr txBox="1"/>
      </xdr:nvSpPr>
      <xdr:spPr>
        <a:xfrm>
          <a:off x="17214132" y="827817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154</xdr:row>
      <xdr:rowOff>47625</xdr:rowOff>
    </xdr:from>
    <xdr:ext cx="65" cy="172227"/>
    <xdr:sp macro="" textlink="">
      <xdr:nvSpPr>
        <xdr:cNvPr id="1004" name="CaixaDeTexto 1003">
          <a:extLst>
            <a:ext uri="{FF2B5EF4-FFF2-40B4-BE49-F238E27FC236}">
              <a16:creationId xmlns:a16="http://schemas.microsoft.com/office/drawing/2014/main" id="{00000000-0008-0000-0100-0000EC030000}"/>
            </a:ext>
          </a:extLst>
        </xdr:cNvPr>
        <xdr:cNvSpPr txBox="1"/>
      </xdr:nvSpPr>
      <xdr:spPr>
        <a:xfrm>
          <a:off x="17214132" y="827817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154</xdr:row>
      <xdr:rowOff>47625</xdr:rowOff>
    </xdr:from>
    <xdr:ext cx="65" cy="172227"/>
    <xdr:sp macro="" textlink="">
      <xdr:nvSpPr>
        <xdr:cNvPr id="1005" name="CaixaDeTexto 1004">
          <a:extLst>
            <a:ext uri="{FF2B5EF4-FFF2-40B4-BE49-F238E27FC236}">
              <a16:creationId xmlns:a16="http://schemas.microsoft.com/office/drawing/2014/main" id="{00000000-0008-0000-0100-0000ED030000}"/>
            </a:ext>
          </a:extLst>
        </xdr:cNvPr>
        <xdr:cNvSpPr txBox="1"/>
      </xdr:nvSpPr>
      <xdr:spPr>
        <a:xfrm>
          <a:off x="17214132" y="827817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154</xdr:row>
      <xdr:rowOff>47625</xdr:rowOff>
    </xdr:from>
    <xdr:ext cx="65" cy="172227"/>
    <xdr:sp macro="" textlink="">
      <xdr:nvSpPr>
        <xdr:cNvPr id="1006" name="CaixaDeTexto 1005">
          <a:extLst>
            <a:ext uri="{FF2B5EF4-FFF2-40B4-BE49-F238E27FC236}">
              <a16:creationId xmlns:a16="http://schemas.microsoft.com/office/drawing/2014/main" id="{00000000-0008-0000-0100-0000EE030000}"/>
            </a:ext>
          </a:extLst>
        </xdr:cNvPr>
        <xdr:cNvSpPr txBox="1"/>
      </xdr:nvSpPr>
      <xdr:spPr>
        <a:xfrm>
          <a:off x="17214132" y="827817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07" name="CaixaDeTexto 1006">
          <a:extLst>
            <a:ext uri="{FF2B5EF4-FFF2-40B4-BE49-F238E27FC236}">
              <a16:creationId xmlns:a16="http://schemas.microsoft.com/office/drawing/2014/main" id="{00000000-0008-0000-0100-0000EF03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08" name="CaixaDeTexto 1007">
          <a:extLst>
            <a:ext uri="{FF2B5EF4-FFF2-40B4-BE49-F238E27FC236}">
              <a16:creationId xmlns:a16="http://schemas.microsoft.com/office/drawing/2014/main" id="{00000000-0008-0000-0100-0000F003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09" name="CaixaDeTexto 1008">
          <a:extLst>
            <a:ext uri="{FF2B5EF4-FFF2-40B4-BE49-F238E27FC236}">
              <a16:creationId xmlns:a16="http://schemas.microsoft.com/office/drawing/2014/main" id="{00000000-0008-0000-0100-0000F103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10" name="CaixaDeTexto 1009">
          <a:extLst>
            <a:ext uri="{FF2B5EF4-FFF2-40B4-BE49-F238E27FC236}">
              <a16:creationId xmlns:a16="http://schemas.microsoft.com/office/drawing/2014/main" id="{00000000-0008-0000-0100-0000F203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11" name="CaixaDeTexto 1010">
          <a:extLst>
            <a:ext uri="{FF2B5EF4-FFF2-40B4-BE49-F238E27FC236}">
              <a16:creationId xmlns:a16="http://schemas.microsoft.com/office/drawing/2014/main" id="{00000000-0008-0000-0100-0000F303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12" name="CaixaDeTexto 1011">
          <a:extLst>
            <a:ext uri="{FF2B5EF4-FFF2-40B4-BE49-F238E27FC236}">
              <a16:creationId xmlns:a16="http://schemas.microsoft.com/office/drawing/2014/main" id="{00000000-0008-0000-0100-0000F403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13" name="CaixaDeTexto 1012">
          <a:extLst>
            <a:ext uri="{FF2B5EF4-FFF2-40B4-BE49-F238E27FC236}">
              <a16:creationId xmlns:a16="http://schemas.microsoft.com/office/drawing/2014/main" id="{00000000-0008-0000-0100-0000F503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14" name="CaixaDeTexto 1013">
          <a:extLst>
            <a:ext uri="{FF2B5EF4-FFF2-40B4-BE49-F238E27FC236}">
              <a16:creationId xmlns:a16="http://schemas.microsoft.com/office/drawing/2014/main" id="{00000000-0008-0000-0100-0000F603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15" name="CaixaDeTexto 1014">
          <a:extLst>
            <a:ext uri="{FF2B5EF4-FFF2-40B4-BE49-F238E27FC236}">
              <a16:creationId xmlns:a16="http://schemas.microsoft.com/office/drawing/2014/main" id="{00000000-0008-0000-0100-0000F703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16" name="CaixaDeTexto 1015">
          <a:extLst>
            <a:ext uri="{FF2B5EF4-FFF2-40B4-BE49-F238E27FC236}">
              <a16:creationId xmlns:a16="http://schemas.microsoft.com/office/drawing/2014/main" id="{00000000-0008-0000-0100-0000F803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17" name="CaixaDeTexto 1016">
          <a:extLst>
            <a:ext uri="{FF2B5EF4-FFF2-40B4-BE49-F238E27FC236}">
              <a16:creationId xmlns:a16="http://schemas.microsoft.com/office/drawing/2014/main" id="{00000000-0008-0000-0100-0000F903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18" name="CaixaDeTexto 1017">
          <a:extLst>
            <a:ext uri="{FF2B5EF4-FFF2-40B4-BE49-F238E27FC236}">
              <a16:creationId xmlns:a16="http://schemas.microsoft.com/office/drawing/2014/main" id="{00000000-0008-0000-0100-0000FA03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19" name="CaixaDeTexto 1018">
          <a:extLst>
            <a:ext uri="{FF2B5EF4-FFF2-40B4-BE49-F238E27FC236}">
              <a16:creationId xmlns:a16="http://schemas.microsoft.com/office/drawing/2014/main" id="{00000000-0008-0000-0100-0000FB03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20" name="CaixaDeTexto 1019">
          <a:extLst>
            <a:ext uri="{FF2B5EF4-FFF2-40B4-BE49-F238E27FC236}">
              <a16:creationId xmlns:a16="http://schemas.microsoft.com/office/drawing/2014/main" id="{00000000-0008-0000-0100-0000FC03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21" name="CaixaDeTexto 1020">
          <a:extLst>
            <a:ext uri="{FF2B5EF4-FFF2-40B4-BE49-F238E27FC236}">
              <a16:creationId xmlns:a16="http://schemas.microsoft.com/office/drawing/2014/main" id="{00000000-0008-0000-0100-0000FD03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22" name="CaixaDeTexto 1021">
          <a:extLst>
            <a:ext uri="{FF2B5EF4-FFF2-40B4-BE49-F238E27FC236}">
              <a16:creationId xmlns:a16="http://schemas.microsoft.com/office/drawing/2014/main" id="{00000000-0008-0000-0100-0000FE03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23" name="CaixaDeTexto 1022">
          <a:extLst>
            <a:ext uri="{FF2B5EF4-FFF2-40B4-BE49-F238E27FC236}">
              <a16:creationId xmlns:a16="http://schemas.microsoft.com/office/drawing/2014/main" id="{00000000-0008-0000-0100-0000FF03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24" name="CaixaDeTexto 1023">
          <a:extLst>
            <a:ext uri="{FF2B5EF4-FFF2-40B4-BE49-F238E27FC236}">
              <a16:creationId xmlns:a16="http://schemas.microsoft.com/office/drawing/2014/main" id="{00000000-0008-0000-0100-000000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25" name="CaixaDeTexto 1024">
          <a:extLst>
            <a:ext uri="{FF2B5EF4-FFF2-40B4-BE49-F238E27FC236}">
              <a16:creationId xmlns:a16="http://schemas.microsoft.com/office/drawing/2014/main" id="{00000000-0008-0000-0100-000001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26" name="CaixaDeTexto 1025">
          <a:extLst>
            <a:ext uri="{FF2B5EF4-FFF2-40B4-BE49-F238E27FC236}">
              <a16:creationId xmlns:a16="http://schemas.microsoft.com/office/drawing/2014/main" id="{00000000-0008-0000-0100-000002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27" name="CaixaDeTexto 1026">
          <a:extLst>
            <a:ext uri="{FF2B5EF4-FFF2-40B4-BE49-F238E27FC236}">
              <a16:creationId xmlns:a16="http://schemas.microsoft.com/office/drawing/2014/main" id="{00000000-0008-0000-0100-000003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28" name="CaixaDeTexto 1027">
          <a:extLst>
            <a:ext uri="{FF2B5EF4-FFF2-40B4-BE49-F238E27FC236}">
              <a16:creationId xmlns:a16="http://schemas.microsoft.com/office/drawing/2014/main" id="{00000000-0008-0000-0100-000004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29" name="CaixaDeTexto 1028">
          <a:extLst>
            <a:ext uri="{FF2B5EF4-FFF2-40B4-BE49-F238E27FC236}">
              <a16:creationId xmlns:a16="http://schemas.microsoft.com/office/drawing/2014/main" id="{00000000-0008-0000-0100-000005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30" name="CaixaDeTexto 1029">
          <a:extLst>
            <a:ext uri="{FF2B5EF4-FFF2-40B4-BE49-F238E27FC236}">
              <a16:creationId xmlns:a16="http://schemas.microsoft.com/office/drawing/2014/main" id="{00000000-0008-0000-0100-000006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31" name="CaixaDeTexto 1030">
          <a:extLst>
            <a:ext uri="{FF2B5EF4-FFF2-40B4-BE49-F238E27FC236}">
              <a16:creationId xmlns:a16="http://schemas.microsoft.com/office/drawing/2014/main" id="{00000000-0008-0000-0100-000007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32" name="CaixaDeTexto 1031">
          <a:extLst>
            <a:ext uri="{FF2B5EF4-FFF2-40B4-BE49-F238E27FC236}">
              <a16:creationId xmlns:a16="http://schemas.microsoft.com/office/drawing/2014/main" id="{00000000-0008-0000-0100-000008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33" name="CaixaDeTexto 1032">
          <a:extLst>
            <a:ext uri="{FF2B5EF4-FFF2-40B4-BE49-F238E27FC236}">
              <a16:creationId xmlns:a16="http://schemas.microsoft.com/office/drawing/2014/main" id="{00000000-0008-0000-0100-000009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34" name="CaixaDeTexto 1033">
          <a:extLst>
            <a:ext uri="{FF2B5EF4-FFF2-40B4-BE49-F238E27FC236}">
              <a16:creationId xmlns:a16="http://schemas.microsoft.com/office/drawing/2014/main" id="{00000000-0008-0000-0100-00000A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35" name="CaixaDeTexto 1034">
          <a:extLst>
            <a:ext uri="{FF2B5EF4-FFF2-40B4-BE49-F238E27FC236}">
              <a16:creationId xmlns:a16="http://schemas.microsoft.com/office/drawing/2014/main" id="{00000000-0008-0000-0100-00000B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36" name="CaixaDeTexto 1035">
          <a:extLst>
            <a:ext uri="{FF2B5EF4-FFF2-40B4-BE49-F238E27FC236}">
              <a16:creationId xmlns:a16="http://schemas.microsoft.com/office/drawing/2014/main" id="{00000000-0008-0000-0100-00000C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37" name="CaixaDeTexto 1036">
          <a:extLst>
            <a:ext uri="{FF2B5EF4-FFF2-40B4-BE49-F238E27FC236}">
              <a16:creationId xmlns:a16="http://schemas.microsoft.com/office/drawing/2014/main" id="{00000000-0008-0000-0100-00000D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38" name="CaixaDeTexto 1037">
          <a:extLst>
            <a:ext uri="{FF2B5EF4-FFF2-40B4-BE49-F238E27FC236}">
              <a16:creationId xmlns:a16="http://schemas.microsoft.com/office/drawing/2014/main" id="{00000000-0008-0000-0100-00000E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39" name="CaixaDeTexto 1038">
          <a:extLst>
            <a:ext uri="{FF2B5EF4-FFF2-40B4-BE49-F238E27FC236}">
              <a16:creationId xmlns:a16="http://schemas.microsoft.com/office/drawing/2014/main" id="{00000000-0008-0000-0100-00000F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40" name="CaixaDeTexto 1039">
          <a:extLst>
            <a:ext uri="{FF2B5EF4-FFF2-40B4-BE49-F238E27FC236}">
              <a16:creationId xmlns:a16="http://schemas.microsoft.com/office/drawing/2014/main" id="{00000000-0008-0000-0100-000010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41" name="CaixaDeTexto 1040">
          <a:extLst>
            <a:ext uri="{FF2B5EF4-FFF2-40B4-BE49-F238E27FC236}">
              <a16:creationId xmlns:a16="http://schemas.microsoft.com/office/drawing/2014/main" id="{00000000-0008-0000-0100-000011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42" name="CaixaDeTexto 1041">
          <a:extLst>
            <a:ext uri="{FF2B5EF4-FFF2-40B4-BE49-F238E27FC236}">
              <a16:creationId xmlns:a16="http://schemas.microsoft.com/office/drawing/2014/main" id="{00000000-0008-0000-0100-000012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43" name="CaixaDeTexto 1042">
          <a:extLst>
            <a:ext uri="{FF2B5EF4-FFF2-40B4-BE49-F238E27FC236}">
              <a16:creationId xmlns:a16="http://schemas.microsoft.com/office/drawing/2014/main" id="{00000000-0008-0000-0100-000013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44" name="CaixaDeTexto 1043">
          <a:extLst>
            <a:ext uri="{FF2B5EF4-FFF2-40B4-BE49-F238E27FC236}">
              <a16:creationId xmlns:a16="http://schemas.microsoft.com/office/drawing/2014/main" id="{00000000-0008-0000-0100-000014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45" name="CaixaDeTexto 1044">
          <a:extLst>
            <a:ext uri="{FF2B5EF4-FFF2-40B4-BE49-F238E27FC236}">
              <a16:creationId xmlns:a16="http://schemas.microsoft.com/office/drawing/2014/main" id="{00000000-0008-0000-0100-000015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46" name="CaixaDeTexto 1045">
          <a:extLst>
            <a:ext uri="{FF2B5EF4-FFF2-40B4-BE49-F238E27FC236}">
              <a16:creationId xmlns:a16="http://schemas.microsoft.com/office/drawing/2014/main" id="{00000000-0008-0000-0100-000016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47" name="CaixaDeTexto 1046">
          <a:extLst>
            <a:ext uri="{FF2B5EF4-FFF2-40B4-BE49-F238E27FC236}">
              <a16:creationId xmlns:a16="http://schemas.microsoft.com/office/drawing/2014/main" id="{00000000-0008-0000-0100-000017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48" name="CaixaDeTexto 1047">
          <a:extLst>
            <a:ext uri="{FF2B5EF4-FFF2-40B4-BE49-F238E27FC236}">
              <a16:creationId xmlns:a16="http://schemas.microsoft.com/office/drawing/2014/main" id="{00000000-0008-0000-0100-000018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49" name="CaixaDeTexto 1048">
          <a:extLst>
            <a:ext uri="{FF2B5EF4-FFF2-40B4-BE49-F238E27FC236}">
              <a16:creationId xmlns:a16="http://schemas.microsoft.com/office/drawing/2014/main" id="{00000000-0008-0000-0100-000019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50" name="CaixaDeTexto 1049">
          <a:extLst>
            <a:ext uri="{FF2B5EF4-FFF2-40B4-BE49-F238E27FC236}">
              <a16:creationId xmlns:a16="http://schemas.microsoft.com/office/drawing/2014/main" id="{00000000-0008-0000-0100-00001A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51" name="CaixaDeTexto 1050">
          <a:extLst>
            <a:ext uri="{FF2B5EF4-FFF2-40B4-BE49-F238E27FC236}">
              <a16:creationId xmlns:a16="http://schemas.microsoft.com/office/drawing/2014/main" id="{00000000-0008-0000-0100-00001B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52" name="CaixaDeTexto 1051">
          <a:extLst>
            <a:ext uri="{FF2B5EF4-FFF2-40B4-BE49-F238E27FC236}">
              <a16:creationId xmlns:a16="http://schemas.microsoft.com/office/drawing/2014/main" id="{00000000-0008-0000-0100-00001C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53" name="CaixaDeTexto 1052">
          <a:extLst>
            <a:ext uri="{FF2B5EF4-FFF2-40B4-BE49-F238E27FC236}">
              <a16:creationId xmlns:a16="http://schemas.microsoft.com/office/drawing/2014/main" id="{00000000-0008-0000-0100-00001D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54" name="CaixaDeTexto 1053">
          <a:extLst>
            <a:ext uri="{FF2B5EF4-FFF2-40B4-BE49-F238E27FC236}">
              <a16:creationId xmlns:a16="http://schemas.microsoft.com/office/drawing/2014/main" id="{00000000-0008-0000-0100-00001E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55" name="CaixaDeTexto 1054">
          <a:extLst>
            <a:ext uri="{FF2B5EF4-FFF2-40B4-BE49-F238E27FC236}">
              <a16:creationId xmlns:a16="http://schemas.microsoft.com/office/drawing/2014/main" id="{00000000-0008-0000-0100-00001F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56" name="CaixaDeTexto 1055">
          <a:extLst>
            <a:ext uri="{FF2B5EF4-FFF2-40B4-BE49-F238E27FC236}">
              <a16:creationId xmlns:a16="http://schemas.microsoft.com/office/drawing/2014/main" id="{00000000-0008-0000-0100-000020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57" name="CaixaDeTexto 1056">
          <a:extLst>
            <a:ext uri="{FF2B5EF4-FFF2-40B4-BE49-F238E27FC236}">
              <a16:creationId xmlns:a16="http://schemas.microsoft.com/office/drawing/2014/main" id="{00000000-0008-0000-0100-000021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58" name="CaixaDeTexto 1057">
          <a:extLst>
            <a:ext uri="{FF2B5EF4-FFF2-40B4-BE49-F238E27FC236}">
              <a16:creationId xmlns:a16="http://schemas.microsoft.com/office/drawing/2014/main" id="{00000000-0008-0000-0100-000022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59" name="CaixaDeTexto 1058">
          <a:extLst>
            <a:ext uri="{FF2B5EF4-FFF2-40B4-BE49-F238E27FC236}">
              <a16:creationId xmlns:a16="http://schemas.microsoft.com/office/drawing/2014/main" id="{00000000-0008-0000-0100-000023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60" name="CaixaDeTexto 1059">
          <a:extLst>
            <a:ext uri="{FF2B5EF4-FFF2-40B4-BE49-F238E27FC236}">
              <a16:creationId xmlns:a16="http://schemas.microsoft.com/office/drawing/2014/main" id="{00000000-0008-0000-0100-000024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61" name="CaixaDeTexto 1060">
          <a:extLst>
            <a:ext uri="{FF2B5EF4-FFF2-40B4-BE49-F238E27FC236}">
              <a16:creationId xmlns:a16="http://schemas.microsoft.com/office/drawing/2014/main" id="{00000000-0008-0000-0100-000025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62" name="CaixaDeTexto 1061">
          <a:extLst>
            <a:ext uri="{FF2B5EF4-FFF2-40B4-BE49-F238E27FC236}">
              <a16:creationId xmlns:a16="http://schemas.microsoft.com/office/drawing/2014/main" id="{00000000-0008-0000-0100-000026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63" name="CaixaDeTexto 1062">
          <a:extLst>
            <a:ext uri="{FF2B5EF4-FFF2-40B4-BE49-F238E27FC236}">
              <a16:creationId xmlns:a16="http://schemas.microsoft.com/office/drawing/2014/main" id="{00000000-0008-0000-0100-000027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64" name="CaixaDeTexto 1063">
          <a:extLst>
            <a:ext uri="{FF2B5EF4-FFF2-40B4-BE49-F238E27FC236}">
              <a16:creationId xmlns:a16="http://schemas.microsoft.com/office/drawing/2014/main" id="{00000000-0008-0000-0100-000028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65" name="CaixaDeTexto 1064">
          <a:extLst>
            <a:ext uri="{FF2B5EF4-FFF2-40B4-BE49-F238E27FC236}">
              <a16:creationId xmlns:a16="http://schemas.microsoft.com/office/drawing/2014/main" id="{00000000-0008-0000-0100-000029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66" name="CaixaDeTexto 1065">
          <a:extLst>
            <a:ext uri="{FF2B5EF4-FFF2-40B4-BE49-F238E27FC236}">
              <a16:creationId xmlns:a16="http://schemas.microsoft.com/office/drawing/2014/main" id="{00000000-0008-0000-0100-00002A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67" name="CaixaDeTexto 1066">
          <a:extLst>
            <a:ext uri="{FF2B5EF4-FFF2-40B4-BE49-F238E27FC236}">
              <a16:creationId xmlns:a16="http://schemas.microsoft.com/office/drawing/2014/main" id="{00000000-0008-0000-0100-00002B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68" name="CaixaDeTexto 1067">
          <a:extLst>
            <a:ext uri="{FF2B5EF4-FFF2-40B4-BE49-F238E27FC236}">
              <a16:creationId xmlns:a16="http://schemas.microsoft.com/office/drawing/2014/main" id="{00000000-0008-0000-0100-00002C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69" name="CaixaDeTexto 1068">
          <a:extLst>
            <a:ext uri="{FF2B5EF4-FFF2-40B4-BE49-F238E27FC236}">
              <a16:creationId xmlns:a16="http://schemas.microsoft.com/office/drawing/2014/main" id="{00000000-0008-0000-0100-00002D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70" name="CaixaDeTexto 1069">
          <a:extLst>
            <a:ext uri="{FF2B5EF4-FFF2-40B4-BE49-F238E27FC236}">
              <a16:creationId xmlns:a16="http://schemas.microsoft.com/office/drawing/2014/main" id="{00000000-0008-0000-0100-00002E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71" name="CaixaDeTexto 1070">
          <a:extLst>
            <a:ext uri="{FF2B5EF4-FFF2-40B4-BE49-F238E27FC236}">
              <a16:creationId xmlns:a16="http://schemas.microsoft.com/office/drawing/2014/main" id="{00000000-0008-0000-0100-00002F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72" name="CaixaDeTexto 1071">
          <a:extLst>
            <a:ext uri="{FF2B5EF4-FFF2-40B4-BE49-F238E27FC236}">
              <a16:creationId xmlns:a16="http://schemas.microsoft.com/office/drawing/2014/main" id="{00000000-0008-0000-0100-000030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73" name="CaixaDeTexto 1072">
          <a:extLst>
            <a:ext uri="{FF2B5EF4-FFF2-40B4-BE49-F238E27FC236}">
              <a16:creationId xmlns:a16="http://schemas.microsoft.com/office/drawing/2014/main" id="{00000000-0008-0000-0100-000031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74" name="CaixaDeTexto 1073">
          <a:extLst>
            <a:ext uri="{FF2B5EF4-FFF2-40B4-BE49-F238E27FC236}">
              <a16:creationId xmlns:a16="http://schemas.microsoft.com/office/drawing/2014/main" id="{00000000-0008-0000-0100-000032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75" name="CaixaDeTexto 1074">
          <a:extLst>
            <a:ext uri="{FF2B5EF4-FFF2-40B4-BE49-F238E27FC236}">
              <a16:creationId xmlns:a16="http://schemas.microsoft.com/office/drawing/2014/main" id="{00000000-0008-0000-0100-000033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76" name="CaixaDeTexto 1075">
          <a:extLst>
            <a:ext uri="{FF2B5EF4-FFF2-40B4-BE49-F238E27FC236}">
              <a16:creationId xmlns:a16="http://schemas.microsoft.com/office/drawing/2014/main" id="{00000000-0008-0000-0100-000034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77" name="CaixaDeTexto 1076">
          <a:extLst>
            <a:ext uri="{FF2B5EF4-FFF2-40B4-BE49-F238E27FC236}">
              <a16:creationId xmlns:a16="http://schemas.microsoft.com/office/drawing/2014/main" id="{00000000-0008-0000-0100-000035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78" name="CaixaDeTexto 1077">
          <a:extLst>
            <a:ext uri="{FF2B5EF4-FFF2-40B4-BE49-F238E27FC236}">
              <a16:creationId xmlns:a16="http://schemas.microsoft.com/office/drawing/2014/main" id="{00000000-0008-0000-0100-000036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79" name="CaixaDeTexto 1078">
          <a:extLst>
            <a:ext uri="{FF2B5EF4-FFF2-40B4-BE49-F238E27FC236}">
              <a16:creationId xmlns:a16="http://schemas.microsoft.com/office/drawing/2014/main" id="{00000000-0008-0000-0100-000037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80" name="CaixaDeTexto 1079">
          <a:extLst>
            <a:ext uri="{FF2B5EF4-FFF2-40B4-BE49-F238E27FC236}">
              <a16:creationId xmlns:a16="http://schemas.microsoft.com/office/drawing/2014/main" id="{00000000-0008-0000-0100-000038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81" name="CaixaDeTexto 1080">
          <a:extLst>
            <a:ext uri="{FF2B5EF4-FFF2-40B4-BE49-F238E27FC236}">
              <a16:creationId xmlns:a16="http://schemas.microsoft.com/office/drawing/2014/main" id="{00000000-0008-0000-0100-000039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82" name="CaixaDeTexto 1081">
          <a:extLst>
            <a:ext uri="{FF2B5EF4-FFF2-40B4-BE49-F238E27FC236}">
              <a16:creationId xmlns:a16="http://schemas.microsoft.com/office/drawing/2014/main" id="{00000000-0008-0000-0100-00003A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83" name="CaixaDeTexto 1082">
          <a:extLst>
            <a:ext uri="{FF2B5EF4-FFF2-40B4-BE49-F238E27FC236}">
              <a16:creationId xmlns:a16="http://schemas.microsoft.com/office/drawing/2014/main" id="{00000000-0008-0000-0100-00003B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84" name="CaixaDeTexto 1083">
          <a:extLst>
            <a:ext uri="{FF2B5EF4-FFF2-40B4-BE49-F238E27FC236}">
              <a16:creationId xmlns:a16="http://schemas.microsoft.com/office/drawing/2014/main" id="{00000000-0008-0000-0100-00003C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85" name="CaixaDeTexto 1084">
          <a:extLst>
            <a:ext uri="{FF2B5EF4-FFF2-40B4-BE49-F238E27FC236}">
              <a16:creationId xmlns:a16="http://schemas.microsoft.com/office/drawing/2014/main" id="{00000000-0008-0000-0100-00003D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86" name="CaixaDeTexto 1085">
          <a:extLst>
            <a:ext uri="{FF2B5EF4-FFF2-40B4-BE49-F238E27FC236}">
              <a16:creationId xmlns:a16="http://schemas.microsoft.com/office/drawing/2014/main" id="{00000000-0008-0000-0100-00003E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87" name="CaixaDeTexto 1086">
          <a:extLst>
            <a:ext uri="{FF2B5EF4-FFF2-40B4-BE49-F238E27FC236}">
              <a16:creationId xmlns:a16="http://schemas.microsoft.com/office/drawing/2014/main" id="{00000000-0008-0000-0100-00003F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88" name="CaixaDeTexto 1087">
          <a:extLst>
            <a:ext uri="{FF2B5EF4-FFF2-40B4-BE49-F238E27FC236}">
              <a16:creationId xmlns:a16="http://schemas.microsoft.com/office/drawing/2014/main" id="{00000000-0008-0000-0100-000040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89" name="CaixaDeTexto 1088">
          <a:extLst>
            <a:ext uri="{FF2B5EF4-FFF2-40B4-BE49-F238E27FC236}">
              <a16:creationId xmlns:a16="http://schemas.microsoft.com/office/drawing/2014/main" id="{00000000-0008-0000-0100-000041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90" name="CaixaDeTexto 1089">
          <a:extLst>
            <a:ext uri="{FF2B5EF4-FFF2-40B4-BE49-F238E27FC236}">
              <a16:creationId xmlns:a16="http://schemas.microsoft.com/office/drawing/2014/main" id="{00000000-0008-0000-0100-000042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91" name="CaixaDeTexto 1090">
          <a:extLst>
            <a:ext uri="{FF2B5EF4-FFF2-40B4-BE49-F238E27FC236}">
              <a16:creationId xmlns:a16="http://schemas.microsoft.com/office/drawing/2014/main" id="{00000000-0008-0000-0100-000043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92" name="CaixaDeTexto 1091">
          <a:extLst>
            <a:ext uri="{FF2B5EF4-FFF2-40B4-BE49-F238E27FC236}">
              <a16:creationId xmlns:a16="http://schemas.microsoft.com/office/drawing/2014/main" id="{00000000-0008-0000-0100-000044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93" name="CaixaDeTexto 1092">
          <a:extLst>
            <a:ext uri="{FF2B5EF4-FFF2-40B4-BE49-F238E27FC236}">
              <a16:creationId xmlns:a16="http://schemas.microsoft.com/office/drawing/2014/main" id="{00000000-0008-0000-0100-000045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94" name="CaixaDeTexto 1093">
          <a:extLst>
            <a:ext uri="{FF2B5EF4-FFF2-40B4-BE49-F238E27FC236}">
              <a16:creationId xmlns:a16="http://schemas.microsoft.com/office/drawing/2014/main" id="{00000000-0008-0000-0100-000046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95" name="CaixaDeTexto 1094">
          <a:extLst>
            <a:ext uri="{FF2B5EF4-FFF2-40B4-BE49-F238E27FC236}">
              <a16:creationId xmlns:a16="http://schemas.microsoft.com/office/drawing/2014/main" id="{00000000-0008-0000-0100-000047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96" name="CaixaDeTexto 1095">
          <a:extLst>
            <a:ext uri="{FF2B5EF4-FFF2-40B4-BE49-F238E27FC236}">
              <a16:creationId xmlns:a16="http://schemas.microsoft.com/office/drawing/2014/main" id="{00000000-0008-0000-0100-000048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97" name="CaixaDeTexto 1096">
          <a:extLst>
            <a:ext uri="{FF2B5EF4-FFF2-40B4-BE49-F238E27FC236}">
              <a16:creationId xmlns:a16="http://schemas.microsoft.com/office/drawing/2014/main" id="{00000000-0008-0000-0100-000049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98" name="CaixaDeTexto 1097">
          <a:extLst>
            <a:ext uri="{FF2B5EF4-FFF2-40B4-BE49-F238E27FC236}">
              <a16:creationId xmlns:a16="http://schemas.microsoft.com/office/drawing/2014/main" id="{00000000-0008-0000-0100-00004A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099" name="CaixaDeTexto 1098">
          <a:extLst>
            <a:ext uri="{FF2B5EF4-FFF2-40B4-BE49-F238E27FC236}">
              <a16:creationId xmlns:a16="http://schemas.microsoft.com/office/drawing/2014/main" id="{00000000-0008-0000-0100-00004B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00" name="CaixaDeTexto 1099">
          <a:extLst>
            <a:ext uri="{FF2B5EF4-FFF2-40B4-BE49-F238E27FC236}">
              <a16:creationId xmlns:a16="http://schemas.microsoft.com/office/drawing/2014/main" id="{00000000-0008-0000-0100-00004C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01" name="CaixaDeTexto 1100">
          <a:extLst>
            <a:ext uri="{FF2B5EF4-FFF2-40B4-BE49-F238E27FC236}">
              <a16:creationId xmlns:a16="http://schemas.microsoft.com/office/drawing/2014/main" id="{00000000-0008-0000-0100-00004D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02" name="CaixaDeTexto 1101">
          <a:extLst>
            <a:ext uri="{FF2B5EF4-FFF2-40B4-BE49-F238E27FC236}">
              <a16:creationId xmlns:a16="http://schemas.microsoft.com/office/drawing/2014/main" id="{00000000-0008-0000-0100-00004E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03" name="CaixaDeTexto 1102">
          <a:extLst>
            <a:ext uri="{FF2B5EF4-FFF2-40B4-BE49-F238E27FC236}">
              <a16:creationId xmlns:a16="http://schemas.microsoft.com/office/drawing/2014/main" id="{00000000-0008-0000-0100-00004F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04" name="CaixaDeTexto 1103">
          <a:extLst>
            <a:ext uri="{FF2B5EF4-FFF2-40B4-BE49-F238E27FC236}">
              <a16:creationId xmlns:a16="http://schemas.microsoft.com/office/drawing/2014/main" id="{00000000-0008-0000-0100-000050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05" name="CaixaDeTexto 1104">
          <a:extLst>
            <a:ext uri="{FF2B5EF4-FFF2-40B4-BE49-F238E27FC236}">
              <a16:creationId xmlns:a16="http://schemas.microsoft.com/office/drawing/2014/main" id="{00000000-0008-0000-0100-000051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06" name="CaixaDeTexto 1105">
          <a:extLst>
            <a:ext uri="{FF2B5EF4-FFF2-40B4-BE49-F238E27FC236}">
              <a16:creationId xmlns:a16="http://schemas.microsoft.com/office/drawing/2014/main" id="{00000000-0008-0000-0100-000052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07" name="CaixaDeTexto 1106">
          <a:extLst>
            <a:ext uri="{FF2B5EF4-FFF2-40B4-BE49-F238E27FC236}">
              <a16:creationId xmlns:a16="http://schemas.microsoft.com/office/drawing/2014/main" id="{00000000-0008-0000-0100-000053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08" name="CaixaDeTexto 1107">
          <a:extLst>
            <a:ext uri="{FF2B5EF4-FFF2-40B4-BE49-F238E27FC236}">
              <a16:creationId xmlns:a16="http://schemas.microsoft.com/office/drawing/2014/main" id="{00000000-0008-0000-0100-000054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09" name="CaixaDeTexto 1108">
          <a:extLst>
            <a:ext uri="{FF2B5EF4-FFF2-40B4-BE49-F238E27FC236}">
              <a16:creationId xmlns:a16="http://schemas.microsoft.com/office/drawing/2014/main" id="{00000000-0008-0000-0100-000055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10" name="CaixaDeTexto 1109">
          <a:extLst>
            <a:ext uri="{FF2B5EF4-FFF2-40B4-BE49-F238E27FC236}">
              <a16:creationId xmlns:a16="http://schemas.microsoft.com/office/drawing/2014/main" id="{00000000-0008-0000-0100-000056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11" name="CaixaDeTexto 1110">
          <a:extLst>
            <a:ext uri="{FF2B5EF4-FFF2-40B4-BE49-F238E27FC236}">
              <a16:creationId xmlns:a16="http://schemas.microsoft.com/office/drawing/2014/main" id="{00000000-0008-0000-0100-000057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12" name="CaixaDeTexto 1111">
          <a:extLst>
            <a:ext uri="{FF2B5EF4-FFF2-40B4-BE49-F238E27FC236}">
              <a16:creationId xmlns:a16="http://schemas.microsoft.com/office/drawing/2014/main" id="{00000000-0008-0000-0100-000058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13" name="CaixaDeTexto 1112">
          <a:extLst>
            <a:ext uri="{FF2B5EF4-FFF2-40B4-BE49-F238E27FC236}">
              <a16:creationId xmlns:a16="http://schemas.microsoft.com/office/drawing/2014/main" id="{00000000-0008-0000-0100-000059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14" name="CaixaDeTexto 1113">
          <a:extLst>
            <a:ext uri="{FF2B5EF4-FFF2-40B4-BE49-F238E27FC236}">
              <a16:creationId xmlns:a16="http://schemas.microsoft.com/office/drawing/2014/main" id="{00000000-0008-0000-0100-00005A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15" name="CaixaDeTexto 1114">
          <a:extLst>
            <a:ext uri="{FF2B5EF4-FFF2-40B4-BE49-F238E27FC236}">
              <a16:creationId xmlns:a16="http://schemas.microsoft.com/office/drawing/2014/main" id="{00000000-0008-0000-0100-00005B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16" name="CaixaDeTexto 1115">
          <a:extLst>
            <a:ext uri="{FF2B5EF4-FFF2-40B4-BE49-F238E27FC236}">
              <a16:creationId xmlns:a16="http://schemas.microsoft.com/office/drawing/2014/main" id="{00000000-0008-0000-0100-00005C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17" name="CaixaDeTexto 1116">
          <a:extLst>
            <a:ext uri="{FF2B5EF4-FFF2-40B4-BE49-F238E27FC236}">
              <a16:creationId xmlns:a16="http://schemas.microsoft.com/office/drawing/2014/main" id="{00000000-0008-0000-0100-00005D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18" name="CaixaDeTexto 1117">
          <a:extLst>
            <a:ext uri="{FF2B5EF4-FFF2-40B4-BE49-F238E27FC236}">
              <a16:creationId xmlns:a16="http://schemas.microsoft.com/office/drawing/2014/main" id="{00000000-0008-0000-0100-00005E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19" name="CaixaDeTexto 1118">
          <a:extLst>
            <a:ext uri="{FF2B5EF4-FFF2-40B4-BE49-F238E27FC236}">
              <a16:creationId xmlns:a16="http://schemas.microsoft.com/office/drawing/2014/main" id="{00000000-0008-0000-0100-00005F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20" name="CaixaDeTexto 1119">
          <a:extLst>
            <a:ext uri="{FF2B5EF4-FFF2-40B4-BE49-F238E27FC236}">
              <a16:creationId xmlns:a16="http://schemas.microsoft.com/office/drawing/2014/main" id="{00000000-0008-0000-0100-000060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21" name="CaixaDeTexto 1120">
          <a:extLst>
            <a:ext uri="{FF2B5EF4-FFF2-40B4-BE49-F238E27FC236}">
              <a16:creationId xmlns:a16="http://schemas.microsoft.com/office/drawing/2014/main" id="{00000000-0008-0000-0100-000061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22" name="CaixaDeTexto 1121">
          <a:extLst>
            <a:ext uri="{FF2B5EF4-FFF2-40B4-BE49-F238E27FC236}">
              <a16:creationId xmlns:a16="http://schemas.microsoft.com/office/drawing/2014/main" id="{00000000-0008-0000-0100-000062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23" name="CaixaDeTexto 1122">
          <a:extLst>
            <a:ext uri="{FF2B5EF4-FFF2-40B4-BE49-F238E27FC236}">
              <a16:creationId xmlns:a16="http://schemas.microsoft.com/office/drawing/2014/main" id="{00000000-0008-0000-0100-000063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24" name="CaixaDeTexto 1123">
          <a:extLst>
            <a:ext uri="{FF2B5EF4-FFF2-40B4-BE49-F238E27FC236}">
              <a16:creationId xmlns:a16="http://schemas.microsoft.com/office/drawing/2014/main" id="{00000000-0008-0000-0100-000064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25" name="CaixaDeTexto 1124">
          <a:extLst>
            <a:ext uri="{FF2B5EF4-FFF2-40B4-BE49-F238E27FC236}">
              <a16:creationId xmlns:a16="http://schemas.microsoft.com/office/drawing/2014/main" id="{00000000-0008-0000-0100-000065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26" name="CaixaDeTexto 1125">
          <a:extLst>
            <a:ext uri="{FF2B5EF4-FFF2-40B4-BE49-F238E27FC236}">
              <a16:creationId xmlns:a16="http://schemas.microsoft.com/office/drawing/2014/main" id="{00000000-0008-0000-0100-000066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27" name="CaixaDeTexto 1126">
          <a:extLst>
            <a:ext uri="{FF2B5EF4-FFF2-40B4-BE49-F238E27FC236}">
              <a16:creationId xmlns:a16="http://schemas.microsoft.com/office/drawing/2014/main" id="{00000000-0008-0000-0100-000067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28" name="CaixaDeTexto 1127">
          <a:extLst>
            <a:ext uri="{FF2B5EF4-FFF2-40B4-BE49-F238E27FC236}">
              <a16:creationId xmlns:a16="http://schemas.microsoft.com/office/drawing/2014/main" id="{00000000-0008-0000-0100-000068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29" name="CaixaDeTexto 1128">
          <a:extLst>
            <a:ext uri="{FF2B5EF4-FFF2-40B4-BE49-F238E27FC236}">
              <a16:creationId xmlns:a16="http://schemas.microsoft.com/office/drawing/2014/main" id="{00000000-0008-0000-0100-000069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30" name="CaixaDeTexto 1129">
          <a:extLst>
            <a:ext uri="{FF2B5EF4-FFF2-40B4-BE49-F238E27FC236}">
              <a16:creationId xmlns:a16="http://schemas.microsoft.com/office/drawing/2014/main" id="{00000000-0008-0000-0100-00006A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31" name="CaixaDeTexto 1130">
          <a:extLst>
            <a:ext uri="{FF2B5EF4-FFF2-40B4-BE49-F238E27FC236}">
              <a16:creationId xmlns:a16="http://schemas.microsoft.com/office/drawing/2014/main" id="{00000000-0008-0000-0100-00006B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32" name="CaixaDeTexto 1131">
          <a:extLst>
            <a:ext uri="{FF2B5EF4-FFF2-40B4-BE49-F238E27FC236}">
              <a16:creationId xmlns:a16="http://schemas.microsoft.com/office/drawing/2014/main" id="{00000000-0008-0000-0100-00006C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33" name="CaixaDeTexto 1132">
          <a:extLst>
            <a:ext uri="{FF2B5EF4-FFF2-40B4-BE49-F238E27FC236}">
              <a16:creationId xmlns:a16="http://schemas.microsoft.com/office/drawing/2014/main" id="{00000000-0008-0000-0100-00006D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34" name="CaixaDeTexto 1133">
          <a:extLst>
            <a:ext uri="{FF2B5EF4-FFF2-40B4-BE49-F238E27FC236}">
              <a16:creationId xmlns:a16="http://schemas.microsoft.com/office/drawing/2014/main" id="{00000000-0008-0000-0100-00006E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35" name="CaixaDeTexto 1134">
          <a:extLst>
            <a:ext uri="{FF2B5EF4-FFF2-40B4-BE49-F238E27FC236}">
              <a16:creationId xmlns:a16="http://schemas.microsoft.com/office/drawing/2014/main" id="{00000000-0008-0000-0100-00006F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36" name="CaixaDeTexto 1135">
          <a:extLst>
            <a:ext uri="{FF2B5EF4-FFF2-40B4-BE49-F238E27FC236}">
              <a16:creationId xmlns:a16="http://schemas.microsoft.com/office/drawing/2014/main" id="{00000000-0008-0000-0100-000070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37" name="CaixaDeTexto 1136">
          <a:extLst>
            <a:ext uri="{FF2B5EF4-FFF2-40B4-BE49-F238E27FC236}">
              <a16:creationId xmlns:a16="http://schemas.microsoft.com/office/drawing/2014/main" id="{00000000-0008-0000-0100-000071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38" name="CaixaDeTexto 1137">
          <a:extLst>
            <a:ext uri="{FF2B5EF4-FFF2-40B4-BE49-F238E27FC236}">
              <a16:creationId xmlns:a16="http://schemas.microsoft.com/office/drawing/2014/main" id="{00000000-0008-0000-0100-000072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39" name="CaixaDeTexto 1138">
          <a:extLst>
            <a:ext uri="{FF2B5EF4-FFF2-40B4-BE49-F238E27FC236}">
              <a16:creationId xmlns:a16="http://schemas.microsoft.com/office/drawing/2014/main" id="{00000000-0008-0000-0100-000073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40" name="CaixaDeTexto 1139">
          <a:extLst>
            <a:ext uri="{FF2B5EF4-FFF2-40B4-BE49-F238E27FC236}">
              <a16:creationId xmlns:a16="http://schemas.microsoft.com/office/drawing/2014/main" id="{00000000-0008-0000-0100-000074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41" name="CaixaDeTexto 1140">
          <a:extLst>
            <a:ext uri="{FF2B5EF4-FFF2-40B4-BE49-F238E27FC236}">
              <a16:creationId xmlns:a16="http://schemas.microsoft.com/office/drawing/2014/main" id="{00000000-0008-0000-0100-000075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42" name="CaixaDeTexto 1141">
          <a:extLst>
            <a:ext uri="{FF2B5EF4-FFF2-40B4-BE49-F238E27FC236}">
              <a16:creationId xmlns:a16="http://schemas.microsoft.com/office/drawing/2014/main" id="{00000000-0008-0000-0100-000076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43" name="CaixaDeTexto 1142">
          <a:extLst>
            <a:ext uri="{FF2B5EF4-FFF2-40B4-BE49-F238E27FC236}">
              <a16:creationId xmlns:a16="http://schemas.microsoft.com/office/drawing/2014/main" id="{00000000-0008-0000-0100-000077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44" name="CaixaDeTexto 1143">
          <a:extLst>
            <a:ext uri="{FF2B5EF4-FFF2-40B4-BE49-F238E27FC236}">
              <a16:creationId xmlns:a16="http://schemas.microsoft.com/office/drawing/2014/main" id="{00000000-0008-0000-0100-000078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45" name="CaixaDeTexto 1144">
          <a:extLst>
            <a:ext uri="{FF2B5EF4-FFF2-40B4-BE49-F238E27FC236}">
              <a16:creationId xmlns:a16="http://schemas.microsoft.com/office/drawing/2014/main" id="{00000000-0008-0000-0100-000079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46" name="CaixaDeTexto 1145">
          <a:extLst>
            <a:ext uri="{FF2B5EF4-FFF2-40B4-BE49-F238E27FC236}">
              <a16:creationId xmlns:a16="http://schemas.microsoft.com/office/drawing/2014/main" id="{00000000-0008-0000-0100-00007A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47" name="CaixaDeTexto 1146">
          <a:extLst>
            <a:ext uri="{FF2B5EF4-FFF2-40B4-BE49-F238E27FC236}">
              <a16:creationId xmlns:a16="http://schemas.microsoft.com/office/drawing/2014/main" id="{00000000-0008-0000-0100-00007B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48" name="CaixaDeTexto 1147">
          <a:extLst>
            <a:ext uri="{FF2B5EF4-FFF2-40B4-BE49-F238E27FC236}">
              <a16:creationId xmlns:a16="http://schemas.microsoft.com/office/drawing/2014/main" id="{00000000-0008-0000-0100-00007C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49" name="CaixaDeTexto 1148">
          <a:extLst>
            <a:ext uri="{FF2B5EF4-FFF2-40B4-BE49-F238E27FC236}">
              <a16:creationId xmlns:a16="http://schemas.microsoft.com/office/drawing/2014/main" id="{00000000-0008-0000-0100-00007D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50" name="CaixaDeTexto 1149">
          <a:extLst>
            <a:ext uri="{FF2B5EF4-FFF2-40B4-BE49-F238E27FC236}">
              <a16:creationId xmlns:a16="http://schemas.microsoft.com/office/drawing/2014/main" id="{00000000-0008-0000-0100-00007E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51" name="CaixaDeTexto 1150">
          <a:extLst>
            <a:ext uri="{FF2B5EF4-FFF2-40B4-BE49-F238E27FC236}">
              <a16:creationId xmlns:a16="http://schemas.microsoft.com/office/drawing/2014/main" id="{00000000-0008-0000-0100-00007F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52" name="CaixaDeTexto 1151">
          <a:extLst>
            <a:ext uri="{FF2B5EF4-FFF2-40B4-BE49-F238E27FC236}">
              <a16:creationId xmlns:a16="http://schemas.microsoft.com/office/drawing/2014/main" id="{00000000-0008-0000-0100-000080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53" name="CaixaDeTexto 1152">
          <a:extLst>
            <a:ext uri="{FF2B5EF4-FFF2-40B4-BE49-F238E27FC236}">
              <a16:creationId xmlns:a16="http://schemas.microsoft.com/office/drawing/2014/main" id="{00000000-0008-0000-0100-000081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54" name="CaixaDeTexto 1153">
          <a:extLst>
            <a:ext uri="{FF2B5EF4-FFF2-40B4-BE49-F238E27FC236}">
              <a16:creationId xmlns:a16="http://schemas.microsoft.com/office/drawing/2014/main" id="{00000000-0008-0000-0100-000082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55" name="CaixaDeTexto 1154">
          <a:extLst>
            <a:ext uri="{FF2B5EF4-FFF2-40B4-BE49-F238E27FC236}">
              <a16:creationId xmlns:a16="http://schemas.microsoft.com/office/drawing/2014/main" id="{00000000-0008-0000-0100-000083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56" name="CaixaDeTexto 1155">
          <a:extLst>
            <a:ext uri="{FF2B5EF4-FFF2-40B4-BE49-F238E27FC236}">
              <a16:creationId xmlns:a16="http://schemas.microsoft.com/office/drawing/2014/main" id="{00000000-0008-0000-0100-000084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57" name="CaixaDeTexto 1156">
          <a:extLst>
            <a:ext uri="{FF2B5EF4-FFF2-40B4-BE49-F238E27FC236}">
              <a16:creationId xmlns:a16="http://schemas.microsoft.com/office/drawing/2014/main" id="{00000000-0008-0000-0100-000085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58" name="CaixaDeTexto 1157">
          <a:extLst>
            <a:ext uri="{FF2B5EF4-FFF2-40B4-BE49-F238E27FC236}">
              <a16:creationId xmlns:a16="http://schemas.microsoft.com/office/drawing/2014/main" id="{00000000-0008-0000-0100-000086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59" name="CaixaDeTexto 1158">
          <a:extLst>
            <a:ext uri="{FF2B5EF4-FFF2-40B4-BE49-F238E27FC236}">
              <a16:creationId xmlns:a16="http://schemas.microsoft.com/office/drawing/2014/main" id="{00000000-0008-0000-0100-000087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60" name="CaixaDeTexto 1159">
          <a:extLst>
            <a:ext uri="{FF2B5EF4-FFF2-40B4-BE49-F238E27FC236}">
              <a16:creationId xmlns:a16="http://schemas.microsoft.com/office/drawing/2014/main" id="{00000000-0008-0000-0100-000088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61" name="CaixaDeTexto 1160">
          <a:extLst>
            <a:ext uri="{FF2B5EF4-FFF2-40B4-BE49-F238E27FC236}">
              <a16:creationId xmlns:a16="http://schemas.microsoft.com/office/drawing/2014/main" id="{00000000-0008-0000-0100-000089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62" name="CaixaDeTexto 1161">
          <a:extLst>
            <a:ext uri="{FF2B5EF4-FFF2-40B4-BE49-F238E27FC236}">
              <a16:creationId xmlns:a16="http://schemas.microsoft.com/office/drawing/2014/main" id="{00000000-0008-0000-0100-00008A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63" name="CaixaDeTexto 1162">
          <a:extLst>
            <a:ext uri="{FF2B5EF4-FFF2-40B4-BE49-F238E27FC236}">
              <a16:creationId xmlns:a16="http://schemas.microsoft.com/office/drawing/2014/main" id="{00000000-0008-0000-0100-00008B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64" name="CaixaDeTexto 1163">
          <a:extLst>
            <a:ext uri="{FF2B5EF4-FFF2-40B4-BE49-F238E27FC236}">
              <a16:creationId xmlns:a16="http://schemas.microsoft.com/office/drawing/2014/main" id="{00000000-0008-0000-0100-00008C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65" name="CaixaDeTexto 1164">
          <a:extLst>
            <a:ext uri="{FF2B5EF4-FFF2-40B4-BE49-F238E27FC236}">
              <a16:creationId xmlns:a16="http://schemas.microsoft.com/office/drawing/2014/main" id="{00000000-0008-0000-0100-00008D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66" name="CaixaDeTexto 1165">
          <a:extLst>
            <a:ext uri="{FF2B5EF4-FFF2-40B4-BE49-F238E27FC236}">
              <a16:creationId xmlns:a16="http://schemas.microsoft.com/office/drawing/2014/main" id="{00000000-0008-0000-0100-00008E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67" name="CaixaDeTexto 1166">
          <a:extLst>
            <a:ext uri="{FF2B5EF4-FFF2-40B4-BE49-F238E27FC236}">
              <a16:creationId xmlns:a16="http://schemas.microsoft.com/office/drawing/2014/main" id="{00000000-0008-0000-0100-00008F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68" name="CaixaDeTexto 1167">
          <a:extLst>
            <a:ext uri="{FF2B5EF4-FFF2-40B4-BE49-F238E27FC236}">
              <a16:creationId xmlns:a16="http://schemas.microsoft.com/office/drawing/2014/main" id="{00000000-0008-0000-0100-000090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69" name="CaixaDeTexto 1168">
          <a:extLst>
            <a:ext uri="{FF2B5EF4-FFF2-40B4-BE49-F238E27FC236}">
              <a16:creationId xmlns:a16="http://schemas.microsoft.com/office/drawing/2014/main" id="{00000000-0008-0000-0100-000091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70" name="CaixaDeTexto 1169">
          <a:extLst>
            <a:ext uri="{FF2B5EF4-FFF2-40B4-BE49-F238E27FC236}">
              <a16:creationId xmlns:a16="http://schemas.microsoft.com/office/drawing/2014/main" id="{00000000-0008-0000-0100-000092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71" name="CaixaDeTexto 1170">
          <a:extLst>
            <a:ext uri="{FF2B5EF4-FFF2-40B4-BE49-F238E27FC236}">
              <a16:creationId xmlns:a16="http://schemas.microsoft.com/office/drawing/2014/main" id="{00000000-0008-0000-0100-000093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72" name="CaixaDeTexto 1171">
          <a:extLst>
            <a:ext uri="{FF2B5EF4-FFF2-40B4-BE49-F238E27FC236}">
              <a16:creationId xmlns:a16="http://schemas.microsoft.com/office/drawing/2014/main" id="{00000000-0008-0000-0100-000094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73" name="CaixaDeTexto 1172">
          <a:extLst>
            <a:ext uri="{FF2B5EF4-FFF2-40B4-BE49-F238E27FC236}">
              <a16:creationId xmlns:a16="http://schemas.microsoft.com/office/drawing/2014/main" id="{00000000-0008-0000-0100-000095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74" name="CaixaDeTexto 1173">
          <a:extLst>
            <a:ext uri="{FF2B5EF4-FFF2-40B4-BE49-F238E27FC236}">
              <a16:creationId xmlns:a16="http://schemas.microsoft.com/office/drawing/2014/main" id="{00000000-0008-0000-0100-000096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75" name="CaixaDeTexto 1174">
          <a:extLst>
            <a:ext uri="{FF2B5EF4-FFF2-40B4-BE49-F238E27FC236}">
              <a16:creationId xmlns:a16="http://schemas.microsoft.com/office/drawing/2014/main" id="{00000000-0008-0000-0100-000097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76" name="CaixaDeTexto 1175">
          <a:extLst>
            <a:ext uri="{FF2B5EF4-FFF2-40B4-BE49-F238E27FC236}">
              <a16:creationId xmlns:a16="http://schemas.microsoft.com/office/drawing/2014/main" id="{00000000-0008-0000-0100-000098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77" name="CaixaDeTexto 1176">
          <a:extLst>
            <a:ext uri="{FF2B5EF4-FFF2-40B4-BE49-F238E27FC236}">
              <a16:creationId xmlns:a16="http://schemas.microsoft.com/office/drawing/2014/main" id="{00000000-0008-0000-0100-000099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78" name="CaixaDeTexto 1177">
          <a:extLst>
            <a:ext uri="{FF2B5EF4-FFF2-40B4-BE49-F238E27FC236}">
              <a16:creationId xmlns:a16="http://schemas.microsoft.com/office/drawing/2014/main" id="{00000000-0008-0000-0100-00009A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79" name="CaixaDeTexto 1178">
          <a:extLst>
            <a:ext uri="{FF2B5EF4-FFF2-40B4-BE49-F238E27FC236}">
              <a16:creationId xmlns:a16="http://schemas.microsoft.com/office/drawing/2014/main" id="{00000000-0008-0000-0100-00009B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80" name="CaixaDeTexto 1179">
          <a:extLst>
            <a:ext uri="{FF2B5EF4-FFF2-40B4-BE49-F238E27FC236}">
              <a16:creationId xmlns:a16="http://schemas.microsoft.com/office/drawing/2014/main" id="{00000000-0008-0000-0100-00009C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81" name="CaixaDeTexto 1180">
          <a:extLst>
            <a:ext uri="{FF2B5EF4-FFF2-40B4-BE49-F238E27FC236}">
              <a16:creationId xmlns:a16="http://schemas.microsoft.com/office/drawing/2014/main" id="{00000000-0008-0000-0100-00009D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82" name="CaixaDeTexto 1181">
          <a:extLst>
            <a:ext uri="{FF2B5EF4-FFF2-40B4-BE49-F238E27FC236}">
              <a16:creationId xmlns:a16="http://schemas.microsoft.com/office/drawing/2014/main" id="{00000000-0008-0000-0100-00009E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83" name="CaixaDeTexto 1182">
          <a:extLst>
            <a:ext uri="{FF2B5EF4-FFF2-40B4-BE49-F238E27FC236}">
              <a16:creationId xmlns:a16="http://schemas.microsoft.com/office/drawing/2014/main" id="{00000000-0008-0000-0100-00009F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84" name="CaixaDeTexto 1183">
          <a:extLst>
            <a:ext uri="{FF2B5EF4-FFF2-40B4-BE49-F238E27FC236}">
              <a16:creationId xmlns:a16="http://schemas.microsoft.com/office/drawing/2014/main" id="{00000000-0008-0000-0100-0000A0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85" name="CaixaDeTexto 1184">
          <a:extLst>
            <a:ext uri="{FF2B5EF4-FFF2-40B4-BE49-F238E27FC236}">
              <a16:creationId xmlns:a16="http://schemas.microsoft.com/office/drawing/2014/main" id="{00000000-0008-0000-0100-0000A1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86" name="CaixaDeTexto 1185">
          <a:extLst>
            <a:ext uri="{FF2B5EF4-FFF2-40B4-BE49-F238E27FC236}">
              <a16:creationId xmlns:a16="http://schemas.microsoft.com/office/drawing/2014/main" id="{00000000-0008-0000-0100-0000A2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87" name="CaixaDeTexto 1186">
          <a:extLst>
            <a:ext uri="{FF2B5EF4-FFF2-40B4-BE49-F238E27FC236}">
              <a16:creationId xmlns:a16="http://schemas.microsoft.com/office/drawing/2014/main" id="{00000000-0008-0000-0100-0000A3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88" name="CaixaDeTexto 1187">
          <a:extLst>
            <a:ext uri="{FF2B5EF4-FFF2-40B4-BE49-F238E27FC236}">
              <a16:creationId xmlns:a16="http://schemas.microsoft.com/office/drawing/2014/main" id="{00000000-0008-0000-0100-0000A4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89" name="CaixaDeTexto 1188">
          <a:extLst>
            <a:ext uri="{FF2B5EF4-FFF2-40B4-BE49-F238E27FC236}">
              <a16:creationId xmlns:a16="http://schemas.microsoft.com/office/drawing/2014/main" id="{00000000-0008-0000-0100-0000A5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90" name="CaixaDeTexto 1189">
          <a:extLst>
            <a:ext uri="{FF2B5EF4-FFF2-40B4-BE49-F238E27FC236}">
              <a16:creationId xmlns:a16="http://schemas.microsoft.com/office/drawing/2014/main" id="{00000000-0008-0000-0100-0000A6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91" name="CaixaDeTexto 1190">
          <a:extLst>
            <a:ext uri="{FF2B5EF4-FFF2-40B4-BE49-F238E27FC236}">
              <a16:creationId xmlns:a16="http://schemas.microsoft.com/office/drawing/2014/main" id="{00000000-0008-0000-0100-0000A7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92" name="CaixaDeTexto 1191">
          <a:extLst>
            <a:ext uri="{FF2B5EF4-FFF2-40B4-BE49-F238E27FC236}">
              <a16:creationId xmlns:a16="http://schemas.microsoft.com/office/drawing/2014/main" id="{00000000-0008-0000-0100-0000A8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93" name="CaixaDeTexto 1192">
          <a:extLst>
            <a:ext uri="{FF2B5EF4-FFF2-40B4-BE49-F238E27FC236}">
              <a16:creationId xmlns:a16="http://schemas.microsoft.com/office/drawing/2014/main" id="{00000000-0008-0000-0100-0000A9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94" name="CaixaDeTexto 1193">
          <a:extLst>
            <a:ext uri="{FF2B5EF4-FFF2-40B4-BE49-F238E27FC236}">
              <a16:creationId xmlns:a16="http://schemas.microsoft.com/office/drawing/2014/main" id="{00000000-0008-0000-0100-0000AA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95" name="CaixaDeTexto 1194">
          <a:extLst>
            <a:ext uri="{FF2B5EF4-FFF2-40B4-BE49-F238E27FC236}">
              <a16:creationId xmlns:a16="http://schemas.microsoft.com/office/drawing/2014/main" id="{00000000-0008-0000-0100-0000AB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96" name="CaixaDeTexto 1195">
          <a:extLst>
            <a:ext uri="{FF2B5EF4-FFF2-40B4-BE49-F238E27FC236}">
              <a16:creationId xmlns:a16="http://schemas.microsoft.com/office/drawing/2014/main" id="{00000000-0008-0000-0100-0000AC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97" name="CaixaDeTexto 1196">
          <a:extLst>
            <a:ext uri="{FF2B5EF4-FFF2-40B4-BE49-F238E27FC236}">
              <a16:creationId xmlns:a16="http://schemas.microsoft.com/office/drawing/2014/main" id="{00000000-0008-0000-0100-0000AD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98" name="CaixaDeTexto 1197">
          <a:extLst>
            <a:ext uri="{FF2B5EF4-FFF2-40B4-BE49-F238E27FC236}">
              <a16:creationId xmlns:a16="http://schemas.microsoft.com/office/drawing/2014/main" id="{00000000-0008-0000-0100-0000AE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199" name="CaixaDeTexto 1198">
          <a:extLst>
            <a:ext uri="{FF2B5EF4-FFF2-40B4-BE49-F238E27FC236}">
              <a16:creationId xmlns:a16="http://schemas.microsoft.com/office/drawing/2014/main" id="{00000000-0008-0000-0100-0000AF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00" name="CaixaDeTexto 1199">
          <a:extLst>
            <a:ext uri="{FF2B5EF4-FFF2-40B4-BE49-F238E27FC236}">
              <a16:creationId xmlns:a16="http://schemas.microsoft.com/office/drawing/2014/main" id="{00000000-0008-0000-0100-0000B0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01" name="CaixaDeTexto 1200">
          <a:extLst>
            <a:ext uri="{FF2B5EF4-FFF2-40B4-BE49-F238E27FC236}">
              <a16:creationId xmlns:a16="http://schemas.microsoft.com/office/drawing/2014/main" id="{00000000-0008-0000-0100-0000B1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02" name="CaixaDeTexto 1201">
          <a:extLst>
            <a:ext uri="{FF2B5EF4-FFF2-40B4-BE49-F238E27FC236}">
              <a16:creationId xmlns:a16="http://schemas.microsoft.com/office/drawing/2014/main" id="{00000000-0008-0000-0100-0000B2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03" name="CaixaDeTexto 1202">
          <a:extLst>
            <a:ext uri="{FF2B5EF4-FFF2-40B4-BE49-F238E27FC236}">
              <a16:creationId xmlns:a16="http://schemas.microsoft.com/office/drawing/2014/main" id="{00000000-0008-0000-0100-0000B3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04" name="CaixaDeTexto 1203">
          <a:extLst>
            <a:ext uri="{FF2B5EF4-FFF2-40B4-BE49-F238E27FC236}">
              <a16:creationId xmlns:a16="http://schemas.microsoft.com/office/drawing/2014/main" id="{00000000-0008-0000-0100-0000B4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05" name="CaixaDeTexto 1204">
          <a:extLst>
            <a:ext uri="{FF2B5EF4-FFF2-40B4-BE49-F238E27FC236}">
              <a16:creationId xmlns:a16="http://schemas.microsoft.com/office/drawing/2014/main" id="{00000000-0008-0000-0100-0000B5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06" name="CaixaDeTexto 1205">
          <a:extLst>
            <a:ext uri="{FF2B5EF4-FFF2-40B4-BE49-F238E27FC236}">
              <a16:creationId xmlns:a16="http://schemas.microsoft.com/office/drawing/2014/main" id="{00000000-0008-0000-0100-0000B6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07" name="CaixaDeTexto 1206">
          <a:extLst>
            <a:ext uri="{FF2B5EF4-FFF2-40B4-BE49-F238E27FC236}">
              <a16:creationId xmlns:a16="http://schemas.microsoft.com/office/drawing/2014/main" id="{00000000-0008-0000-0100-0000B7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08" name="CaixaDeTexto 1207">
          <a:extLst>
            <a:ext uri="{FF2B5EF4-FFF2-40B4-BE49-F238E27FC236}">
              <a16:creationId xmlns:a16="http://schemas.microsoft.com/office/drawing/2014/main" id="{00000000-0008-0000-0100-0000B8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09" name="CaixaDeTexto 1208">
          <a:extLst>
            <a:ext uri="{FF2B5EF4-FFF2-40B4-BE49-F238E27FC236}">
              <a16:creationId xmlns:a16="http://schemas.microsoft.com/office/drawing/2014/main" id="{00000000-0008-0000-0100-0000B9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10" name="CaixaDeTexto 1209">
          <a:extLst>
            <a:ext uri="{FF2B5EF4-FFF2-40B4-BE49-F238E27FC236}">
              <a16:creationId xmlns:a16="http://schemas.microsoft.com/office/drawing/2014/main" id="{00000000-0008-0000-0100-0000BA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11" name="CaixaDeTexto 1210">
          <a:extLst>
            <a:ext uri="{FF2B5EF4-FFF2-40B4-BE49-F238E27FC236}">
              <a16:creationId xmlns:a16="http://schemas.microsoft.com/office/drawing/2014/main" id="{00000000-0008-0000-0100-0000BB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12" name="CaixaDeTexto 1211">
          <a:extLst>
            <a:ext uri="{FF2B5EF4-FFF2-40B4-BE49-F238E27FC236}">
              <a16:creationId xmlns:a16="http://schemas.microsoft.com/office/drawing/2014/main" id="{00000000-0008-0000-0100-0000BC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13" name="CaixaDeTexto 1212">
          <a:extLst>
            <a:ext uri="{FF2B5EF4-FFF2-40B4-BE49-F238E27FC236}">
              <a16:creationId xmlns:a16="http://schemas.microsoft.com/office/drawing/2014/main" id="{00000000-0008-0000-0100-0000BD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14" name="CaixaDeTexto 1213">
          <a:extLst>
            <a:ext uri="{FF2B5EF4-FFF2-40B4-BE49-F238E27FC236}">
              <a16:creationId xmlns:a16="http://schemas.microsoft.com/office/drawing/2014/main" id="{00000000-0008-0000-0100-0000BE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15" name="CaixaDeTexto 1214">
          <a:extLst>
            <a:ext uri="{FF2B5EF4-FFF2-40B4-BE49-F238E27FC236}">
              <a16:creationId xmlns:a16="http://schemas.microsoft.com/office/drawing/2014/main" id="{00000000-0008-0000-0100-0000BF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16" name="CaixaDeTexto 1215">
          <a:extLst>
            <a:ext uri="{FF2B5EF4-FFF2-40B4-BE49-F238E27FC236}">
              <a16:creationId xmlns:a16="http://schemas.microsoft.com/office/drawing/2014/main" id="{00000000-0008-0000-0100-0000C0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17" name="CaixaDeTexto 1216">
          <a:extLst>
            <a:ext uri="{FF2B5EF4-FFF2-40B4-BE49-F238E27FC236}">
              <a16:creationId xmlns:a16="http://schemas.microsoft.com/office/drawing/2014/main" id="{00000000-0008-0000-0100-0000C1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18" name="CaixaDeTexto 1217">
          <a:extLst>
            <a:ext uri="{FF2B5EF4-FFF2-40B4-BE49-F238E27FC236}">
              <a16:creationId xmlns:a16="http://schemas.microsoft.com/office/drawing/2014/main" id="{00000000-0008-0000-0100-0000C2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19" name="CaixaDeTexto 1218">
          <a:extLst>
            <a:ext uri="{FF2B5EF4-FFF2-40B4-BE49-F238E27FC236}">
              <a16:creationId xmlns:a16="http://schemas.microsoft.com/office/drawing/2014/main" id="{00000000-0008-0000-0100-0000C3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20" name="CaixaDeTexto 1219">
          <a:extLst>
            <a:ext uri="{FF2B5EF4-FFF2-40B4-BE49-F238E27FC236}">
              <a16:creationId xmlns:a16="http://schemas.microsoft.com/office/drawing/2014/main" id="{00000000-0008-0000-0100-0000C4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21" name="CaixaDeTexto 1220">
          <a:extLst>
            <a:ext uri="{FF2B5EF4-FFF2-40B4-BE49-F238E27FC236}">
              <a16:creationId xmlns:a16="http://schemas.microsoft.com/office/drawing/2014/main" id="{00000000-0008-0000-0100-0000C5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22" name="CaixaDeTexto 1221">
          <a:extLst>
            <a:ext uri="{FF2B5EF4-FFF2-40B4-BE49-F238E27FC236}">
              <a16:creationId xmlns:a16="http://schemas.microsoft.com/office/drawing/2014/main" id="{00000000-0008-0000-0100-0000C6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23" name="CaixaDeTexto 1222">
          <a:extLst>
            <a:ext uri="{FF2B5EF4-FFF2-40B4-BE49-F238E27FC236}">
              <a16:creationId xmlns:a16="http://schemas.microsoft.com/office/drawing/2014/main" id="{00000000-0008-0000-0100-0000C7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24" name="CaixaDeTexto 1223">
          <a:extLst>
            <a:ext uri="{FF2B5EF4-FFF2-40B4-BE49-F238E27FC236}">
              <a16:creationId xmlns:a16="http://schemas.microsoft.com/office/drawing/2014/main" id="{00000000-0008-0000-0100-0000C8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25" name="CaixaDeTexto 1224">
          <a:extLst>
            <a:ext uri="{FF2B5EF4-FFF2-40B4-BE49-F238E27FC236}">
              <a16:creationId xmlns:a16="http://schemas.microsoft.com/office/drawing/2014/main" id="{00000000-0008-0000-0100-0000C9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26" name="CaixaDeTexto 1225">
          <a:extLst>
            <a:ext uri="{FF2B5EF4-FFF2-40B4-BE49-F238E27FC236}">
              <a16:creationId xmlns:a16="http://schemas.microsoft.com/office/drawing/2014/main" id="{00000000-0008-0000-0100-0000CA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27" name="CaixaDeTexto 1226">
          <a:extLst>
            <a:ext uri="{FF2B5EF4-FFF2-40B4-BE49-F238E27FC236}">
              <a16:creationId xmlns:a16="http://schemas.microsoft.com/office/drawing/2014/main" id="{00000000-0008-0000-0100-0000CB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28" name="CaixaDeTexto 1227">
          <a:extLst>
            <a:ext uri="{FF2B5EF4-FFF2-40B4-BE49-F238E27FC236}">
              <a16:creationId xmlns:a16="http://schemas.microsoft.com/office/drawing/2014/main" id="{00000000-0008-0000-0100-0000CC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29" name="CaixaDeTexto 1228">
          <a:extLst>
            <a:ext uri="{FF2B5EF4-FFF2-40B4-BE49-F238E27FC236}">
              <a16:creationId xmlns:a16="http://schemas.microsoft.com/office/drawing/2014/main" id="{00000000-0008-0000-0100-0000CD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30" name="CaixaDeTexto 1229">
          <a:extLst>
            <a:ext uri="{FF2B5EF4-FFF2-40B4-BE49-F238E27FC236}">
              <a16:creationId xmlns:a16="http://schemas.microsoft.com/office/drawing/2014/main" id="{00000000-0008-0000-0100-0000CE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31" name="CaixaDeTexto 1230">
          <a:extLst>
            <a:ext uri="{FF2B5EF4-FFF2-40B4-BE49-F238E27FC236}">
              <a16:creationId xmlns:a16="http://schemas.microsoft.com/office/drawing/2014/main" id="{00000000-0008-0000-0100-0000CF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32" name="CaixaDeTexto 1231">
          <a:extLst>
            <a:ext uri="{FF2B5EF4-FFF2-40B4-BE49-F238E27FC236}">
              <a16:creationId xmlns:a16="http://schemas.microsoft.com/office/drawing/2014/main" id="{00000000-0008-0000-0100-0000D0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33" name="CaixaDeTexto 1232">
          <a:extLst>
            <a:ext uri="{FF2B5EF4-FFF2-40B4-BE49-F238E27FC236}">
              <a16:creationId xmlns:a16="http://schemas.microsoft.com/office/drawing/2014/main" id="{00000000-0008-0000-0100-0000D1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34" name="CaixaDeTexto 1233">
          <a:extLst>
            <a:ext uri="{FF2B5EF4-FFF2-40B4-BE49-F238E27FC236}">
              <a16:creationId xmlns:a16="http://schemas.microsoft.com/office/drawing/2014/main" id="{00000000-0008-0000-0100-0000D2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35" name="CaixaDeTexto 1234">
          <a:extLst>
            <a:ext uri="{FF2B5EF4-FFF2-40B4-BE49-F238E27FC236}">
              <a16:creationId xmlns:a16="http://schemas.microsoft.com/office/drawing/2014/main" id="{00000000-0008-0000-0100-0000D3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36" name="CaixaDeTexto 1235">
          <a:extLst>
            <a:ext uri="{FF2B5EF4-FFF2-40B4-BE49-F238E27FC236}">
              <a16:creationId xmlns:a16="http://schemas.microsoft.com/office/drawing/2014/main" id="{00000000-0008-0000-0100-0000D4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37" name="CaixaDeTexto 1236">
          <a:extLst>
            <a:ext uri="{FF2B5EF4-FFF2-40B4-BE49-F238E27FC236}">
              <a16:creationId xmlns:a16="http://schemas.microsoft.com/office/drawing/2014/main" id="{00000000-0008-0000-0100-0000D5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38" name="CaixaDeTexto 1237">
          <a:extLst>
            <a:ext uri="{FF2B5EF4-FFF2-40B4-BE49-F238E27FC236}">
              <a16:creationId xmlns:a16="http://schemas.microsoft.com/office/drawing/2014/main" id="{00000000-0008-0000-0100-0000D6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39" name="CaixaDeTexto 1238">
          <a:extLst>
            <a:ext uri="{FF2B5EF4-FFF2-40B4-BE49-F238E27FC236}">
              <a16:creationId xmlns:a16="http://schemas.microsoft.com/office/drawing/2014/main" id="{00000000-0008-0000-0100-0000D7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40" name="CaixaDeTexto 1239">
          <a:extLst>
            <a:ext uri="{FF2B5EF4-FFF2-40B4-BE49-F238E27FC236}">
              <a16:creationId xmlns:a16="http://schemas.microsoft.com/office/drawing/2014/main" id="{00000000-0008-0000-0100-0000D8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41" name="CaixaDeTexto 1240">
          <a:extLst>
            <a:ext uri="{FF2B5EF4-FFF2-40B4-BE49-F238E27FC236}">
              <a16:creationId xmlns:a16="http://schemas.microsoft.com/office/drawing/2014/main" id="{00000000-0008-0000-0100-0000D9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42" name="CaixaDeTexto 1241">
          <a:extLst>
            <a:ext uri="{FF2B5EF4-FFF2-40B4-BE49-F238E27FC236}">
              <a16:creationId xmlns:a16="http://schemas.microsoft.com/office/drawing/2014/main" id="{00000000-0008-0000-0100-0000DA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43" name="CaixaDeTexto 1242">
          <a:extLst>
            <a:ext uri="{FF2B5EF4-FFF2-40B4-BE49-F238E27FC236}">
              <a16:creationId xmlns:a16="http://schemas.microsoft.com/office/drawing/2014/main" id="{00000000-0008-0000-0100-0000DB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44" name="CaixaDeTexto 1243">
          <a:extLst>
            <a:ext uri="{FF2B5EF4-FFF2-40B4-BE49-F238E27FC236}">
              <a16:creationId xmlns:a16="http://schemas.microsoft.com/office/drawing/2014/main" id="{00000000-0008-0000-0100-0000DC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45" name="CaixaDeTexto 1244">
          <a:extLst>
            <a:ext uri="{FF2B5EF4-FFF2-40B4-BE49-F238E27FC236}">
              <a16:creationId xmlns:a16="http://schemas.microsoft.com/office/drawing/2014/main" id="{00000000-0008-0000-0100-0000DD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46" name="CaixaDeTexto 1245">
          <a:extLst>
            <a:ext uri="{FF2B5EF4-FFF2-40B4-BE49-F238E27FC236}">
              <a16:creationId xmlns:a16="http://schemas.microsoft.com/office/drawing/2014/main" id="{00000000-0008-0000-0100-0000DE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47" name="CaixaDeTexto 1246">
          <a:extLst>
            <a:ext uri="{FF2B5EF4-FFF2-40B4-BE49-F238E27FC236}">
              <a16:creationId xmlns:a16="http://schemas.microsoft.com/office/drawing/2014/main" id="{00000000-0008-0000-0100-0000DF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48" name="CaixaDeTexto 1247">
          <a:extLst>
            <a:ext uri="{FF2B5EF4-FFF2-40B4-BE49-F238E27FC236}">
              <a16:creationId xmlns:a16="http://schemas.microsoft.com/office/drawing/2014/main" id="{00000000-0008-0000-0100-0000E0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49" name="CaixaDeTexto 1248">
          <a:extLst>
            <a:ext uri="{FF2B5EF4-FFF2-40B4-BE49-F238E27FC236}">
              <a16:creationId xmlns:a16="http://schemas.microsoft.com/office/drawing/2014/main" id="{00000000-0008-0000-0100-0000E1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50" name="CaixaDeTexto 1249">
          <a:extLst>
            <a:ext uri="{FF2B5EF4-FFF2-40B4-BE49-F238E27FC236}">
              <a16:creationId xmlns:a16="http://schemas.microsoft.com/office/drawing/2014/main" id="{00000000-0008-0000-0100-0000E2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51" name="CaixaDeTexto 1250">
          <a:extLst>
            <a:ext uri="{FF2B5EF4-FFF2-40B4-BE49-F238E27FC236}">
              <a16:creationId xmlns:a16="http://schemas.microsoft.com/office/drawing/2014/main" id="{00000000-0008-0000-0100-0000E3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52" name="CaixaDeTexto 1251">
          <a:extLst>
            <a:ext uri="{FF2B5EF4-FFF2-40B4-BE49-F238E27FC236}">
              <a16:creationId xmlns:a16="http://schemas.microsoft.com/office/drawing/2014/main" id="{00000000-0008-0000-0100-0000E4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53" name="CaixaDeTexto 1252">
          <a:extLst>
            <a:ext uri="{FF2B5EF4-FFF2-40B4-BE49-F238E27FC236}">
              <a16:creationId xmlns:a16="http://schemas.microsoft.com/office/drawing/2014/main" id="{00000000-0008-0000-0100-0000E5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54" name="CaixaDeTexto 1253">
          <a:extLst>
            <a:ext uri="{FF2B5EF4-FFF2-40B4-BE49-F238E27FC236}">
              <a16:creationId xmlns:a16="http://schemas.microsoft.com/office/drawing/2014/main" id="{00000000-0008-0000-0100-0000E6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55" name="CaixaDeTexto 1254">
          <a:extLst>
            <a:ext uri="{FF2B5EF4-FFF2-40B4-BE49-F238E27FC236}">
              <a16:creationId xmlns:a16="http://schemas.microsoft.com/office/drawing/2014/main" id="{00000000-0008-0000-0100-0000E7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56" name="CaixaDeTexto 1255">
          <a:extLst>
            <a:ext uri="{FF2B5EF4-FFF2-40B4-BE49-F238E27FC236}">
              <a16:creationId xmlns:a16="http://schemas.microsoft.com/office/drawing/2014/main" id="{00000000-0008-0000-0100-0000E8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57" name="CaixaDeTexto 1256">
          <a:extLst>
            <a:ext uri="{FF2B5EF4-FFF2-40B4-BE49-F238E27FC236}">
              <a16:creationId xmlns:a16="http://schemas.microsoft.com/office/drawing/2014/main" id="{00000000-0008-0000-0100-0000E9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58" name="CaixaDeTexto 1257">
          <a:extLst>
            <a:ext uri="{FF2B5EF4-FFF2-40B4-BE49-F238E27FC236}">
              <a16:creationId xmlns:a16="http://schemas.microsoft.com/office/drawing/2014/main" id="{00000000-0008-0000-0100-0000EA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59" name="CaixaDeTexto 1258">
          <a:extLst>
            <a:ext uri="{FF2B5EF4-FFF2-40B4-BE49-F238E27FC236}">
              <a16:creationId xmlns:a16="http://schemas.microsoft.com/office/drawing/2014/main" id="{00000000-0008-0000-0100-0000EB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60" name="CaixaDeTexto 1259">
          <a:extLst>
            <a:ext uri="{FF2B5EF4-FFF2-40B4-BE49-F238E27FC236}">
              <a16:creationId xmlns:a16="http://schemas.microsoft.com/office/drawing/2014/main" id="{00000000-0008-0000-0100-0000EC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61" name="CaixaDeTexto 1260">
          <a:extLst>
            <a:ext uri="{FF2B5EF4-FFF2-40B4-BE49-F238E27FC236}">
              <a16:creationId xmlns:a16="http://schemas.microsoft.com/office/drawing/2014/main" id="{00000000-0008-0000-0100-0000ED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62" name="CaixaDeTexto 1261">
          <a:extLst>
            <a:ext uri="{FF2B5EF4-FFF2-40B4-BE49-F238E27FC236}">
              <a16:creationId xmlns:a16="http://schemas.microsoft.com/office/drawing/2014/main" id="{00000000-0008-0000-0100-0000EE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63" name="CaixaDeTexto 1262">
          <a:extLst>
            <a:ext uri="{FF2B5EF4-FFF2-40B4-BE49-F238E27FC236}">
              <a16:creationId xmlns:a16="http://schemas.microsoft.com/office/drawing/2014/main" id="{00000000-0008-0000-0100-0000EF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64" name="CaixaDeTexto 1263">
          <a:extLst>
            <a:ext uri="{FF2B5EF4-FFF2-40B4-BE49-F238E27FC236}">
              <a16:creationId xmlns:a16="http://schemas.microsoft.com/office/drawing/2014/main" id="{00000000-0008-0000-0100-0000F0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65" name="CaixaDeTexto 1264">
          <a:extLst>
            <a:ext uri="{FF2B5EF4-FFF2-40B4-BE49-F238E27FC236}">
              <a16:creationId xmlns:a16="http://schemas.microsoft.com/office/drawing/2014/main" id="{00000000-0008-0000-0100-0000F1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66" name="CaixaDeTexto 1265">
          <a:extLst>
            <a:ext uri="{FF2B5EF4-FFF2-40B4-BE49-F238E27FC236}">
              <a16:creationId xmlns:a16="http://schemas.microsoft.com/office/drawing/2014/main" id="{00000000-0008-0000-0100-0000F2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67" name="CaixaDeTexto 1266">
          <a:extLst>
            <a:ext uri="{FF2B5EF4-FFF2-40B4-BE49-F238E27FC236}">
              <a16:creationId xmlns:a16="http://schemas.microsoft.com/office/drawing/2014/main" id="{00000000-0008-0000-0100-0000F3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68" name="CaixaDeTexto 1267">
          <a:extLst>
            <a:ext uri="{FF2B5EF4-FFF2-40B4-BE49-F238E27FC236}">
              <a16:creationId xmlns:a16="http://schemas.microsoft.com/office/drawing/2014/main" id="{00000000-0008-0000-0100-0000F4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69" name="CaixaDeTexto 1268">
          <a:extLst>
            <a:ext uri="{FF2B5EF4-FFF2-40B4-BE49-F238E27FC236}">
              <a16:creationId xmlns:a16="http://schemas.microsoft.com/office/drawing/2014/main" id="{00000000-0008-0000-0100-0000F5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70" name="CaixaDeTexto 1269">
          <a:extLst>
            <a:ext uri="{FF2B5EF4-FFF2-40B4-BE49-F238E27FC236}">
              <a16:creationId xmlns:a16="http://schemas.microsoft.com/office/drawing/2014/main" id="{00000000-0008-0000-0100-0000F6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71" name="CaixaDeTexto 1270">
          <a:extLst>
            <a:ext uri="{FF2B5EF4-FFF2-40B4-BE49-F238E27FC236}">
              <a16:creationId xmlns:a16="http://schemas.microsoft.com/office/drawing/2014/main" id="{00000000-0008-0000-0100-0000F7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72" name="CaixaDeTexto 1271">
          <a:extLst>
            <a:ext uri="{FF2B5EF4-FFF2-40B4-BE49-F238E27FC236}">
              <a16:creationId xmlns:a16="http://schemas.microsoft.com/office/drawing/2014/main" id="{00000000-0008-0000-0100-0000F8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73" name="CaixaDeTexto 1272">
          <a:extLst>
            <a:ext uri="{FF2B5EF4-FFF2-40B4-BE49-F238E27FC236}">
              <a16:creationId xmlns:a16="http://schemas.microsoft.com/office/drawing/2014/main" id="{00000000-0008-0000-0100-0000F9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74" name="CaixaDeTexto 1273">
          <a:extLst>
            <a:ext uri="{FF2B5EF4-FFF2-40B4-BE49-F238E27FC236}">
              <a16:creationId xmlns:a16="http://schemas.microsoft.com/office/drawing/2014/main" id="{00000000-0008-0000-0100-0000FA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75" name="CaixaDeTexto 1274">
          <a:extLst>
            <a:ext uri="{FF2B5EF4-FFF2-40B4-BE49-F238E27FC236}">
              <a16:creationId xmlns:a16="http://schemas.microsoft.com/office/drawing/2014/main" id="{00000000-0008-0000-0100-0000FB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76" name="CaixaDeTexto 1275">
          <a:extLst>
            <a:ext uri="{FF2B5EF4-FFF2-40B4-BE49-F238E27FC236}">
              <a16:creationId xmlns:a16="http://schemas.microsoft.com/office/drawing/2014/main" id="{00000000-0008-0000-0100-0000FC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77" name="CaixaDeTexto 1276">
          <a:extLst>
            <a:ext uri="{FF2B5EF4-FFF2-40B4-BE49-F238E27FC236}">
              <a16:creationId xmlns:a16="http://schemas.microsoft.com/office/drawing/2014/main" id="{00000000-0008-0000-0100-0000FD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78" name="CaixaDeTexto 1277">
          <a:extLst>
            <a:ext uri="{FF2B5EF4-FFF2-40B4-BE49-F238E27FC236}">
              <a16:creationId xmlns:a16="http://schemas.microsoft.com/office/drawing/2014/main" id="{00000000-0008-0000-0100-0000FE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79" name="CaixaDeTexto 1278">
          <a:extLst>
            <a:ext uri="{FF2B5EF4-FFF2-40B4-BE49-F238E27FC236}">
              <a16:creationId xmlns:a16="http://schemas.microsoft.com/office/drawing/2014/main" id="{00000000-0008-0000-0100-0000FF04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80" name="CaixaDeTexto 1279">
          <a:extLst>
            <a:ext uri="{FF2B5EF4-FFF2-40B4-BE49-F238E27FC236}">
              <a16:creationId xmlns:a16="http://schemas.microsoft.com/office/drawing/2014/main" id="{00000000-0008-0000-0100-000000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81" name="CaixaDeTexto 1280">
          <a:extLst>
            <a:ext uri="{FF2B5EF4-FFF2-40B4-BE49-F238E27FC236}">
              <a16:creationId xmlns:a16="http://schemas.microsoft.com/office/drawing/2014/main" id="{00000000-0008-0000-0100-000001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82" name="CaixaDeTexto 1281">
          <a:extLst>
            <a:ext uri="{FF2B5EF4-FFF2-40B4-BE49-F238E27FC236}">
              <a16:creationId xmlns:a16="http://schemas.microsoft.com/office/drawing/2014/main" id="{00000000-0008-0000-0100-000002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83" name="CaixaDeTexto 1282">
          <a:extLst>
            <a:ext uri="{FF2B5EF4-FFF2-40B4-BE49-F238E27FC236}">
              <a16:creationId xmlns:a16="http://schemas.microsoft.com/office/drawing/2014/main" id="{00000000-0008-0000-0100-000003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84" name="CaixaDeTexto 1283">
          <a:extLst>
            <a:ext uri="{FF2B5EF4-FFF2-40B4-BE49-F238E27FC236}">
              <a16:creationId xmlns:a16="http://schemas.microsoft.com/office/drawing/2014/main" id="{00000000-0008-0000-0100-000004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85" name="CaixaDeTexto 1284">
          <a:extLst>
            <a:ext uri="{FF2B5EF4-FFF2-40B4-BE49-F238E27FC236}">
              <a16:creationId xmlns:a16="http://schemas.microsoft.com/office/drawing/2014/main" id="{00000000-0008-0000-0100-000005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86" name="CaixaDeTexto 1285">
          <a:extLst>
            <a:ext uri="{FF2B5EF4-FFF2-40B4-BE49-F238E27FC236}">
              <a16:creationId xmlns:a16="http://schemas.microsoft.com/office/drawing/2014/main" id="{00000000-0008-0000-0100-000006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87" name="CaixaDeTexto 1286">
          <a:extLst>
            <a:ext uri="{FF2B5EF4-FFF2-40B4-BE49-F238E27FC236}">
              <a16:creationId xmlns:a16="http://schemas.microsoft.com/office/drawing/2014/main" id="{00000000-0008-0000-0100-000007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88" name="CaixaDeTexto 1287">
          <a:extLst>
            <a:ext uri="{FF2B5EF4-FFF2-40B4-BE49-F238E27FC236}">
              <a16:creationId xmlns:a16="http://schemas.microsoft.com/office/drawing/2014/main" id="{00000000-0008-0000-0100-000008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89" name="CaixaDeTexto 1288">
          <a:extLst>
            <a:ext uri="{FF2B5EF4-FFF2-40B4-BE49-F238E27FC236}">
              <a16:creationId xmlns:a16="http://schemas.microsoft.com/office/drawing/2014/main" id="{00000000-0008-0000-0100-000009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90" name="CaixaDeTexto 1289">
          <a:extLst>
            <a:ext uri="{FF2B5EF4-FFF2-40B4-BE49-F238E27FC236}">
              <a16:creationId xmlns:a16="http://schemas.microsoft.com/office/drawing/2014/main" id="{00000000-0008-0000-0100-00000A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91" name="CaixaDeTexto 1290">
          <a:extLst>
            <a:ext uri="{FF2B5EF4-FFF2-40B4-BE49-F238E27FC236}">
              <a16:creationId xmlns:a16="http://schemas.microsoft.com/office/drawing/2014/main" id="{00000000-0008-0000-0100-00000B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92" name="CaixaDeTexto 1291">
          <a:extLst>
            <a:ext uri="{FF2B5EF4-FFF2-40B4-BE49-F238E27FC236}">
              <a16:creationId xmlns:a16="http://schemas.microsoft.com/office/drawing/2014/main" id="{00000000-0008-0000-0100-00000C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93" name="CaixaDeTexto 1292">
          <a:extLst>
            <a:ext uri="{FF2B5EF4-FFF2-40B4-BE49-F238E27FC236}">
              <a16:creationId xmlns:a16="http://schemas.microsoft.com/office/drawing/2014/main" id="{00000000-0008-0000-0100-00000D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94" name="CaixaDeTexto 1293">
          <a:extLst>
            <a:ext uri="{FF2B5EF4-FFF2-40B4-BE49-F238E27FC236}">
              <a16:creationId xmlns:a16="http://schemas.microsoft.com/office/drawing/2014/main" id="{00000000-0008-0000-0100-00000E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95" name="CaixaDeTexto 1294">
          <a:extLst>
            <a:ext uri="{FF2B5EF4-FFF2-40B4-BE49-F238E27FC236}">
              <a16:creationId xmlns:a16="http://schemas.microsoft.com/office/drawing/2014/main" id="{00000000-0008-0000-0100-00000F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96" name="CaixaDeTexto 1295">
          <a:extLst>
            <a:ext uri="{FF2B5EF4-FFF2-40B4-BE49-F238E27FC236}">
              <a16:creationId xmlns:a16="http://schemas.microsoft.com/office/drawing/2014/main" id="{00000000-0008-0000-0100-000010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97" name="CaixaDeTexto 1296">
          <a:extLst>
            <a:ext uri="{FF2B5EF4-FFF2-40B4-BE49-F238E27FC236}">
              <a16:creationId xmlns:a16="http://schemas.microsoft.com/office/drawing/2014/main" id="{00000000-0008-0000-0100-000011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98" name="CaixaDeTexto 1297">
          <a:extLst>
            <a:ext uri="{FF2B5EF4-FFF2-40B4-BE49-F238E27FC236}">
              <a16:creationId xmlns:a16="http://schemas.microsoft.com/office/drawing/2014/main" id="{00000000-0008-0000-0100-000012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299" name="CaixaDeTexto 1298">
          <a:extLst>
            <a:ext uri="{FF2B5EF4-FFF2-40B4-BE49-F238E27FC236}">
              <a16:creationId xmlns:a16="http://schemas.microsoft.com/office/drawing/2014/main" id="{00000000-0008-0000-0100-000013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00" name="CaixaDeTexto 1299">
          <a:extLst>
            <a:ext uri="{FF2B5EF4-FFF2-40B4-BE49-F238E27FC236}">
              <a16:creationId xmlns:a16="http://schemas.microsoft.com/office/drawing/2014/main" id="{00000000-0008-0000-0100-000014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01" name="CaixaDeTexto 1300">
          <a:extLst>
            <a:ext uri="{FF2B5EF4-FFF2-40B4-BE49-F238E27FC236}">
              <a16:creationId xmlns:a16="http://schemas.microsoft.com/office/drawing/2014/main" id="{00000000-0008-0000-0100-000015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02" name="CaixaDeTexto 1301">
          <a:extLst>
            <a:ext uri="{FF2B5EF4-FFF2-40B4-BE49-F238E27FC236}">
              <a16:creationId xmlns:a16="http://schemas.microsoft.com/office/drawing/2014/main" id="{00000000-0008-0000-0100-000016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03" name="CaixaDeTexto 1302">
          <a:extLst>
            <a:ext uri="{FF2B5EF4-FFF2-40B4-BE49-F238E27FC236}">
              <a16:creationId xmlns:a16="http://schemas.microsoft.com/office/drawing/2014/main" id="{00000000-0008-0000-0100-000017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04" name="CaixaDeTexto 1303">
          <a:extLst>
            <a:ext uri="{FF2B5EF4-FFF2-40B4-BE49-F238E27FC236}">
              <a16:creationId xmlns:a16="http://schemas.microsoft.com/office/drawing/2014/main" id="{00000000-0008-0000-0100-000018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05" name="CaixaDeTexto 1304">
          <a:extLst>
            <a:ext uri="{FF2B5EF4-FFF2-40B4-BE49-F238E27FC236}">
              <a16:creationId xmlns:a16="http://schemas.microsoft.com/office/drawing/2014/main" id="{00000000-0008-0000-0100-000019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06" name="CaixaDeTexto 1305">
          <a:extLst>
            <a:ext uri="{FF2B5EF4-FFF2-40B4-BE49-F238E27FC236}">
              <a16:creationId xmlns:a16="http://schemas.microsoft.com/office/drawing/2014/main" id="{00000000-0008-0000-0100-00001A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07" name="CaixaDeTexto 1306">
          <a:extLst>
            <a:ext uri="{FF2B5EF4-FFF2-40B4-BE49-F238E27FC236}">
              <a16:creationId xmlns:a16="http://schemas.microsoft.com/office/drawing/2014/main" id="{00000000-0008-0000-0100-00001B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08" name="CaixaDeTexto 1307">
          <a:extLst>
            <a:ext uri="{FF2B5EF4-FFF2-40B4-BE49-F238E27FC236}">
              <a16:creationId xmlns:a16="http://schemas.microsoft.com/office/drawing/2014/main" id="{00000000-0008-0000-0100-00001C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09" name="CaixaDeTexto 1308">
          <a:extLst>
            <a:ext uri="{FF2B5EF4-FFF2-40B4-BE49-F238E27FC236}">
              <a16:creationId xmlns:a16="http://schemas.microsoft.com/office/drawing/2014/main" id="{00000000-0008-0000-0100-00001D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10" name="CaixaDeTexto 1309">
          <a:extLst>
            <a:ext uri="{FF2B5EF4-FFF2-40B4-BE49-F238E27FC236}">
              <a16:creationId xmlns:a16="http://schemas.microsoft.com/office/drawing/2014/main" id="{00000000-0008-0000-0100-00001E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11" name="CaixaDeTexto 1310">
          <a:extLst>
            <a:ext uri="{FF2B5EF4-FFF2-40B4-BE49-F238E27FC236}">
              <a16:creationId xmlns:a16="http://schemas.microsoft.com/office/drawing/2014/main" id="{00000000-0008-0000-0100-00001F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12" name="CaixaDeTexto 1311">
          <a:extLst>
            <a:ext uri="{FF2B5EF4-FFF2-40B4-BE49-F238E27FC236}">
              <a16:creationId xmlns:a16="http://schemas.microsoft.com/office/drawing/2014/main" id="{00000000-0008-0000-0100-000020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13" name="CaixaDeTexto 1312">
          <a:extLst>
            <a:ext uri="{FF2B5EF4-FFF2-40B4-BE49-F238E27FC236}">
              <a16:creationId xmlns:a16="http://schemas.microsoft.com/office/drawing/2014/main" id="{00000000-0008-0000-0100-000021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14" name="CaixaDeTexto 1313">
          <a:extLst>
            <a:ext uri="{FF2B5EF4-FFF2-40B4-BE49-F238E27FC236}">
              <a16:creationId xmlns:a16="http://schemas.microsoft.com/office/drawing/2014/main" id="{00000000-0008-0000-0100-000022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15" name="CaixaDeTexto 1314">
          <a:extLst>
            <a:ext uri="{FF2B5EF4-FFF2-40B4-BE49-F238E27FC236}">
              <a16:creationId xmlns:a16="http://schemas.microsoft.com/office/drawing/2014/main" id="{00000000-0008-0000-0100-000023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16" name="CaixaDeTexto 1315">
          <a:extLst>
            <a:ext uri="{FF2B5EF4-FFF2-40B4-BE49-F238E27FC236}">
              <a16:creationId xmlns:a16="http://schemas.microsoft.com/office/drawing/2014/main" id="{00000000-0008-0000-0100-000024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17" name="CaixaDeTexto 1316">
          <a:extLst>
            <a:ext uri="{FF2B5EF4-FFF2-40B4-BE49-F238E27FC236}">
              <a16:creationId xmlns:a16="http://schemas.microsoft.com/office/drawing/2014/main" id="{00000000-0008-0000-0100-000025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18" name="CaixaDeTexto 1317">
          <a:extLst>
            <a:ext uri="{FF2B5EF4-FFF2-40B4-BE49-F238E27FC236}">
              <a16:creationId xmlns:a16="http://schemas.microsoft.com/office/drawing/2014/main" id="{00000000-0008-0000-0100-000026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19" name="CaixaDeTexto 1318">
          <a:extLst>
            <a:ext uri="{FF2B5EF4-FFF2-40B4-BE49-F238E27FC236}">
              <a16:creationId xmlns:a16="http://schemas.microsoft.com/office/drawing/2014/main" id="{00000000-0008-0000-0100-000027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20" name="CaixaDeTexto 1319">
          <a:extLst>
            <a:ext uri="{FF2B5EF4-FFF2-40B4-BE49-F238E27FC236}">
              <a16:creationId xmlns:a16="http://schemas.microsoft.com/office/drawing/2014/main" id="{00000000-0008-0000-0100-000028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21" name="CaixaDeTexto 1320">
          <a:extLst>
            <a:ext uri="{FF2B5EF4-FFF2-40B4-BE49-F238E27FC236}">
              <a16:creationId xmlns:a16="http://schemas.microsoft.com/office/drawing/2014/main" id="{00000000-0008-0000-0100-000029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22" name="CaixaDeTexto 1321">
          <a:extLst>
            <a:ext uri="{FF2B5EF4-FFF2-40B4-BE49-F238E27FC236}">
              <a16:creationId xmlns:a16="http://schemas.microsoft.com/office/drawing/2014/main" id="{00000000-0008-0000-0100-00002A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23" name="CaixaDeTexto 1322">
          <a:extLst>
            <a:ext uri="{FF2B5EF4-FFF2-40B4-BE49-F238E27FC236}">
              <a16:creationId xmlns:a16="http://schemas.microsoft.com/office/drawing/2014/main" id="{00000000-0008-0000-0100-00002B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24" name="CaixaDeTexto 1323">
          <a:extLst>
            <a:ext uri="{FF2B5EF4-FFF2-40B4-BE49-F238E27FC236}">
              <a16:creationId xmlns:a16="http://schemas.microsoft.com/office/drawing/2014/main" id="{00000000-0008-0000-0100-00002C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25" name="CaixaDeTexto 1324">
          <a:extLst>
            <a:ext uri="{FF2B5EF4-FFF2-40B4-BE49-F238E27FC236}">
              <a16:creationId xmlns:a16="http://schemas.microsoft.com/office/drawing/2014/main" id="{00000000-0008-0000-0100-00002D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26" name="CaixaDeTexto 1325">
          <a:extLst>
            <a:ext uri="{FF2B5EF4-FFF2-40B4-BE49-F238E27FC236}">
              <a16:creationId xmlns:a16="http://schemas.microsoft.com/office/drawing/2014/main" id="{00000000-0008-0000-0100-00002E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27" name="CaixaDeTexto 1326">
          <a:extLst>
            <a:ext uri="{FF2B5EF4-FFF2-40B4-BE49-F238E27FC236}">
              <a16:creationId xmlns:a16="http://schemas.microsoft.com/office/drawing/2014/main" id="{00000000-0008-0000-0100-00002F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28" name="CaixaDeTexto 1327">
          <a:extLst>
            <a:ext uri="{FF2B5EF4-FFF2-40B4-BE49-F238E27FC236}">
              <a16:creationId xmlns:a16="http://schemas.microsoft.com/office/drawing/2014/main" id="{00000000-0008-0000-0100-000030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29" name="CaixaDeTexto 1328">
          <a:extLst>
            <a:ext uri="{FF2B5EF4-FFF2-40B4-BE49-F238E27FC236}">
              <a16:creationId xmlns:a16="http://schemas.microsoft.com/office/drawing/2014/main" id="{00000000-0008-0000-0100-000031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30" name="CaixaDeTexto 1329">
          <a:extLst>
            <a:ext uri="{FF2B5EF4-FFF2-40B4-BE49-F238E27FC236}">
              <a16:creationId xmlns:a16="http://schemas.microsoft.com/office/drawing/2014/main" id="{00000000-0008-0000-0100-000032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31" name="CaixaDeTexto 1330">
          <a:extLst>
            <a:ext uri="{FF2B5EF4-FFF2-40B4-BE49-F238E27FC236}">
              <a16:creationId xmlns:a16="http://schemas.microsoft.com/office/drawing/2014/main" id="{00000000-0008-0000-0100-000033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32" name="CaixaDeTexto 1331">
          <a:extLst>
            <a:ext uri="{FF2B5EF4-FFF2-40B4-BE49-F238E27FC236}">
              <a16:creationId xmlns:a16="http://schemas.microsoft.com/office/drawing/2014/main" id="{00000000-0008-0000-0100-000034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33" name="CaixaDeTexto 1332">
          <a:extLst>
            <a:ext uri="{FF2B5EF4-FFF2-40B4-BE49-F238E27FC236}">
              <a16:creationId xmlns:a16="http://schemas.microsoft.com/office/drawing/2014/main" id="{00000000-0008-0000-0100-000035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34" name="CaixaDeTexto 1333">
          <a:extLst>
            <a:ext uri="{FF2B5EF4-FFF2-40B4-BE49-F238E27FC236}">
              <a16:creationId xmlns:a16="http://schemas.microsoft.com/office/drawing/2014/main" id="{00000000-0008-0000-0100-000036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35" name="CaixaDeTexto 1334">
          <a:extLst>
            <a:ext uri="{FF2B5EF4-FFF2-40B4-BE49-F238E27FC236}">
              <a16:creationId xmlns:a16="http://schemas.microsoft.com/office/drawing/2014/main" id="{00000000-0008-0000-0100-000037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36" name="CaixaDeTexto 1335">
          <a:extLst>
            <a:ext uri="{FF2B5EF4-FFF2-40B4-BE49-F238E27FC236}">
              <a16:creationId xmlns:a16="http://schemas.microsoft.com/office/drawing/2014/main" id="{00000000-0008-0000-0100-000038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37" name="CaixaDeTexto 1336">
          <a:extLst>
            <a:ext uri="{FF2B5EF4-FFF2-40B4-BE49-F238E27FC236}">
              <a16:creationId xmlns:a16="http://schemas.microsoft.com/office/drawing/2014/main" id="{00000000-0008-0000-0100-000039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38" name="CaixaDeTexto 1337">
          <a:extLst>
            <a:ext uri="{FF2B5EF4-FFF2-40B4-BE49-F238E27FC236}">
              <a16:creationId xmlns:a16="http://schemas.microsoft.com/office/drawing/2014/main" id="{00000000-0008-0000-0100-00003A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39" name="CaixaDeTexto 1338">
          <a:extLst>
            <a:ext uri="{FF2B5EF4-FFF2-40B4-BE49-F238E27FC236}">
              <a16:creationId xmlns:a16="http://schemas.microsoft.com/office/drawing/2014/main" id="{00000000-0008-0000-0100-00003B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40" name="CaixaDeTexto 1339">
          <a:extLst>
            <a:ext uri="{FF2B5EF4-FFF2-40B4-BE49-F238E27FC236}">
              <a16:creationId xmlns:a16="http://schemas.microsoft.com/office/drawing/2014/main" id="{00000000-0008-0000-0100-00003C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41" name="CaixaDeTexto 1340">
          <a:extLst>
            <a:ext uri="{FF2B5EF4-FFF2-40B4-BE49-F238E27FC236}">
              <a16:creationId xmlns:a16="http://schemas.microsoft.com/office/drawing/2014/main" id="{00000000-0008-0000-0100-00003D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42" name="CaixaDeTexto 1341">
          <a:extLst>
            <a:ext uri="{FF2B5EF4-FFF2-40B4-BE49-F238E27FC236}">
              <a16:creationId xmlns:a16="http://schemas.microsoft.com/office/drawing/2014/main" id="{00000000-0008-0000-0100-00003E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43" name="CaixaDeTexto 1342">
          <a:extLst>
            <a:ext uri="{FF2B5EF4-FFF2-40B4-BE49-F238E27FC236}">
              <a16:creationId xmlns:a16="http://schemas.microsoft.com/office/drawing/2014/main" id="{00000000-0008-0000-0100-00003F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44" name="CaixaDeTexto 1343">
          <a:extLst>
            <a:ext uri="{FF2B5EF4-FFF2-40B4-BE49-F238E27FC236}">
              <a16:creationId xmlns:a16="http://schemas.microsoft.com/office/drawing/2014/main" id="{00000000-0008-0000-0100-000040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45" name="CaixaDeTexto 1344">
          <a:extLst>
            <a:ext uri="{FF2B5EF4-FFF2-40B4-BE49-F238E27FC236}">
              <a16:creationId xmlns:a16="http://schemas.microsoft.com/office/drawing/2014/main" id="{00000000-0008-0000-0100-000041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46" name="CaixaDeTexto 1345">
          <a:extLst>
            <a:ext uri="{FF2B5EF4-FFF2-40B4-BE49-F238E27FC236}">
              <a16:creationId xmlns:a16="http://schemas.microsoft.com/office/drawing/2014/main" id="{00000000-0008-0000-0100-000042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47" name="CaixaDeTexto 1346">
          <a:extLst>
            <a:ext uri="{FF2B5EF4-FFF2-40B4-BE49-F238E27FC236}">
              <a16:creationId xmlns:a16="http://schemas.microsoft.com/office/drawing/2014/main" id="{00000000-0008-0000-0100-000043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48" name="CaixaDeTexto 1347">
          <a:extLst>
            <a:ext uri="{FF2B5EF4-FFF2-40B4-BE49-F238E27FC236}">
              <a16:creationId xmlns:a16="http://schemas.microsoft.com/office/drawing/2014/main" id="{00000000-0008-0000-0100-000044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49" name="CaixaDeTexto 1348">
          <a:extLst>
            <a:ext uri="{FF2B5EF4-FFF2-40B4-BE49-F238E27FC236}">
              <a16:creationId xmlns:a16="http://schemas.microsoft.com/office/drawing/2014/main" id="{00000000-0008-0000-0100-000045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50" name="CaixaDeTexto 1349">
          <a:extLst>
            <a:ext uri="{FF2B5EF4-FFF2-40B4-BE49-F238E27FC236}">
              <a16:creationId xmlns:a16="http://schemas.microsoft.com/office/drawing/2014/main" id="{00000000-0008-0000-0100-000046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51" name="CaixaDeTexto 1350">
          <a:extLst>
            <a:ext uri="{FF2B5EF4-FFF2-40B4-BE49-F238E27FC236}">
              <a16:creationId xmlns:a16="http://schemas.microsoft.com/office/drawing/2014/main" id="{00000000-0008-0000-0100-000047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52" name="CaixaDeTexto 1351">
          <a:extLst>
            <a:ext uri="{FF2B5EF4-FFF2-40B4-BE49-F238E27FC236}">
              <a16:creationId xmlns:a16="http://schemas.microsoft.com/office/drawing/2014/main" id="{00000000-0008-0000-0100-000048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53" name="CaixaDeTexto 1352">
          <a:extLst>
            <a:ext uri="{FF2B5EF4-FFF2-40B4-BE49-F238E27FC236}">
              <a16:creationId xmlns:a16="http://schemas.microsoft.com/office/drawing/2014/main" id="{00000000-0008-0000-0100-000049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54" name="CaixaDeTexto 1353">
          <a:extLst>
            <a:ext uri="{FF2B5EF4-FFF2-40B4-BE49-F238E27FC236}">
              <a16:creationId xmlns:a16="http://schemas.microsoft.com/office/drawing/2014/main" id="{00000000-0008-0000-0100-00004A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55" name="CaixaDeTexto 1354">
          <a:extLst>
            <a:ext uri="{FF2B5EF4-FFF2-40B4-BE49-F238E27FC236}">
              <a16:creationId xmlns:a16="http://schemas.microsoft.com/office/drawing/2014/main" id="{00000000-0008-0000-0100-00004B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56" name="CaixaDeTexto 1355">
          <a:extLst>
            <a:ext uri="{FF2B5EF4-FFF2-40B4-BE49-F238E27FC236}">
              <a16:creationId xmlns:a16="http://schemas.microsoft.com/office/drawing/2014/main" id="{00000000-0008-0000-0100-00004C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57" name="CaixaDeTexto 1356">
          <a:extLst>
            <a:ext uri="{FF2B5EF4-FFF2-40B4-BE49-F238E27FC236}">
              <a16:creationId xmlns:a16="http://schemas.microsoft.com/office/drawing/2014/main" id="{00000000-0008-0000-0100-00004D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58" name="CaixaDeTexto 1357">
          <a:extLst>
            <a:ext uri="{FF2B5EF4-FFF2-40B4-BE49-F238E27FC236}">
              <a16:creationId xmlns:a16="http://schemas.microsoft.com/office/drawing/2014/main" id="{00000000-0008-0000-0100-00004E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59" name="CaixaDeTexto 1358">
          <a:extLst>
            <a:ext uri="{FF2B5EF4-FFF2-40B4-BE49-F238E27FC236}">
              <a16:creationId xmlns:a16="http://schemas.microsoft.com/office/drawing/2014/main" id="{00000000-0008-0000-0100-00004F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60" name="CaixaDeTexto 1359">
          <a:extLst>
            <a:ext uri="{FF2B5EF4-FFF2-40B4-BE49-F238E27FC236}">
              <a16:creationId xmlns:a16="http://schemas.microsoft.com/office/drawing/2014/main" id="{00000000-0008-0000-0100-000050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61" name="CaixaDeTexto 1360">
          <a:extLst>
            <a:ext uri="{FF2B5EF4-FFF2-40B4-BE49-F238E27FC236}">
              <a16:creationId xmlns:a16="http://schemas.microsoft.com/office/drawing/2014/main" id="{00000000-0008-0000-0100-000051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62" name="CaixaDeTexto 1361">
          <a:extLst>
            <a:ext uri="{FF2B5EF4-FFF2-40B4-BE49-F238E27FC236}">
              <a16:creationId xmlns:a16="http://schemas.microsoft.com/office/drawing/2014/main" id="{00000000-0008-0000-0100-000052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63" name="CaixaDeTexto 1362">
          <a:extLst>
            <a:ext uri="{FF2B5EF4-FFF2-40B4-BE49-F238E27FC236}">
              <a16:creationId xmlns:a16="http://schemas.microsoft.com/office/drawing/2014/main" id="{00000000-0008-0000-0100-000053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64" name="CaixaDeTexto 1363">
          <a:extLst>
            <a:ext uri="{FF2B5EF4-FFF2-40B4-BE49-F238E27FC236}">
              <a16:creationId xmlns:a16="http://schemas.microsoft.com/office/drawing/2014/main" id="{00000000-0008-0000-0100-000054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65" name="CaixaDeTexto 1364">
          <a:extLst>
            <a:ext uri="{FF2B5EF4-FFF2-40B4-BE49-F238E27FC236}">
              <a16:creationId xmlns:a16="http://schemas.microsoft.com/office/drawing/2014/main" id="{00000000-0008-0000-0100-000055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66" name="CaixaDeTexto 1365">
          <a:extLst>
            <a:ext uri="{FF2B5EF4-FFF2-40B4-BE49-F238E27FC236}">
              <a16:creationId xmlns:a16="http://schemas.microsoft.com/office/drawing/2014/main" id="{00000000-0008-0000-0100-000056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67" name="CaixaDeTexto 1366">
          <a:extLst>
            <a:ext uri="{FF2B5EF4-FFF2-40B4-BE49-F238E27FC236}">
              <a16:creationId xmlns:a16="http://schemas.microsoft.com/office/drawing/2014/main" id="{00000000-0008-0000-0100-000057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68" name="CaixaDeTexto 1367">
          <a:extLst>
            <a:ext uri="{FF2B5EF4-FFF2-40B4-BE49-F238E27FC236}">
              <a16:creationId xmlns:a16="http://schemas.microsoft.com/office/drawing/2014/main" id="{00000000-0008-0000-0100-000058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69" name="CaixaDeTexto 1368">
          <a:extLst>
            <a:ext uri="{FF2B5EF4-FFF2-40B4-BE49-F238E27FC236}">
              <a16:creationId xmlns:a16="http://schemas.microsoft.com/office/drawing/2014/main" id="{00000000-0008-0000-0100-000059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70" name="CaixaDeTexto 1369">
          <a:extLst>
            <a:ext uri="{FF2B5EF4-FFF2-40B4-BE49-F238E27FC236}">
              <a16:creationId xmlns:a16="http://schemas.microsoft.com/office/drawing/2014/main" id="{00000000-0008-0000-0100-00005A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71" name="CaixaDeTexto 1370">
          <a:extLst>
            <a:ext uri="{FF2B5EF4-FFF2-40B4-BE49-F238E27FC236}">
              <a16:creationId xmlns:a16="http://schemas.microsoft.com/office/drawing/2014/main" id="{00000000-0008-0000-0100-00005B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72" name="CaixaDeTexto 1371">
          <a:extLst>
            <a:ext uri="{FF2B5EF4-FFF2-40B4-BE49-F238E27FC236}">
              <a16:creationId xmlns:a16="http://schemas.microsoft.com/office/drawing/2014/main" id="{00000000-0008-0000-0100-00005C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73" name="CaixaDeTexto 1372">
          <a:extLst>
            <a:ext uri="{FF2B5EF4-FFF2-40B4-BE49-F238E27FC236}">
              <a16:creationId xmlns:a16="http://schemas.microsoft.com/office/drawing/2014/main" id="{00000000-0008-0000-0100-00005D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74" name="CaixaDeTexto 1373">
          <a:extLst>
            <a:ext uri="{FF2B5EF4-FFF2-40B4-BE49-F238E27FC236}">
              <a16:creationId xmlns:a16="http://schemas.microsoft.com/office/drawing/2014/main" id="{00000000-0008-0000-0100-00005E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75" name="CaixaDeTexto 1374">
          <a:extLst>
            <a:ext uri="{FF2B5EF4-FFF2-40B4-BE49-F238E27FC236}">
              <a16:creationId xmlns:a16="http://schemas.microsoft.com/office/drawing/2014/main" id="{00000000-0008-0000-0100-00005F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76" name="CaixaDeTexto 1375">
          <a:extLst>
            <a:ext uri="{FF2B5EF4-FFF2-40B4-BE49-F238E27FC236}">
              <a16:creationId xmlns:a16="http://schemas.microsoft.com/office/drawing/2014/main" id="{00000000-0008-0000-0100-000060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77" name="CaixaDeTexto 1376">
          <a:extLst>
            <a:ext uri="{FF2B5EF4-FFF2-40B4-BE49-F238E27FC236}">
              <a16:creationId xmlns:a16="http://schemas.microsoft.com/office/drawing/2014/main" id="{00000000-0008-0000-0100-000061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78" name="CaixaDeTexto 1377">
          <a:extLst>
            <a:ext uri="{FF2B5EF4-FFF2-40B4-BE49-F238E27FC236}">
              <a16:creationId xmlns:a16="http://schemas.microsoft.com/office/drawing/2014/main" id="{00000000-0008-0000-0100-000062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79" name="CaixaDeTexto 1378">
          <a:extLst>
            <a:ext uri="{FF2B5EF4-FFF2-40B4-BE49-F238E27FC236}">
              <a16:creationId xmlns:a16="http://schemas.microsoft.com/office/drawing/2014/main" id="{00000000-0008-0000-0100-000063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80" name="CaixaDeTexto 1379">
          <a:extLst>
            <a:ext uri="{FF2B5EF4-FFF2-40B4-BE49-F238E27FC236}">
              <a16:creationId xmlns:a16="http://schemas.microsoft.com/office/drawing/2014/main" id="{00000000-0008-0000-0100-000064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81" name="CaixaDeTexto 1380">
          <a:extLst>
            <a:ext uri="{FF2B5EF4-FFF2-40B4-BE49-F238E27FC236}">
              <a16:creationId xmlns:a16="http://schemas.microsoft.com/office/drawing/2014/main" id="{00000000-0008-0000-0100-000065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82" name="CaixaDeTexto 1381">
          <a:extLst>
            <a:ext uri="{FF2B5EF4-FFF2-40B4-BE49-F238E27FC236}">
              <a16:creationId xmlns:a16="http://schemas.microsoft.com/office/drawing/2014/main" id="{00000000-0008-0000-0100-000066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83" name="CaixaDeTexto 1382">
          <a:extLst>
            <a:ext uri="{FF2B5EF4-FFF2-40B4-BE49-F238E27FC236}">
              <a16:creationId xmlns:a16="http://schemas.microsoft.com/office/drawing/2014/main" id="{00000000-0008-0000-0100-000067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84" name="CaixaDeTexto 1383">
          <a:extLst>
            <a:ext uri="{FF2B5EF4-FFF2-40B4-BE49-F238E27FC236}">
              <a16:creationId xmlns:a16="http://schemas.microsoft.com/office/drawing/2014/main" id="{00000000-0008-0000-0100-000068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85" name="CaixaDeTexto 1384">
          <a:extLst>
            <a:ext uri="{FF2B5EF4-FFF2-40B4-BE49-F238E27FC236}">
              <a16:creationId xmlns:a16="http://schemas.microsoft.com/office/drawing/2014/main" id="{00000000-0008-0000-0100-000069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86" name="CaixaDeTexto 1385">
          <a:extLst>
            <a:ext uri="{FF2B5EF4-FFF2-40B4-BE49-F238E27FC236}">
              <a16:creationId xmlns:a16="http://schemas.microsoft.com/office/drawing/2014/main" id="{00000000-0008-0000-0100-00006A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87" name="CaixaDeTexto 1386">
          <a:extLst>
            <a:ext uri="{FF2B5EF4-FFF2-40B4-BE49-F238E27FC236}">
              <a16:creationId xmlns:a16="http://schemas.microsoft.com/office/drawing/2014/main" id="{00000000-0008-0000-0100-00006B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88" name="CaixaDeTexto 1387">
          <a:extLst>
            <a:ext uri="{FF2B5EF4-FFF2-40B4-BE49-F238E27FC236}">
              <a16:creationId xmlns:a16="http://schemas.microsoft.com/office/drawing/2014/main" id="{00000000-0008-0000-0100-00006C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89" name="CaixaDeTexto 1388">
          <a:extLst>
            <a:ext uri="{FF2B5EF4-FFF2-40B4-BE49-F238E27FC236}">
              <a16:creationId xmlns:a16="http://schemas.microsoft.com/office/drawing/2014/main" id="{00000000-0008-0000-0100-00006D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90" name="CaixaDeTexto 1389">
          <a:extLst>
            <a:ext uri="{FF2B5EF4-FFF2-40B4-BE49-F238E27FC236}">
              <a16:creationId xmlns:a16="http://schemas.microsoft.com/office/drawing/2014/main" id="{00000000-0008-0000-0100-00006E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91" name="CaixaDeTexto 1390">
          <a:extLst>
            <a:ext uri="{FF2B5EF4-FFF2-40B4-BE49-F238E27FC236}">
              <a16:creationId xmlns:a16="http://schemas.microsoft.com/office/drawing/2014/main" id="{00000000-0008-0000-0100-00006F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92" name="CaixaDeTexto 1391">
          <a:extLst>
            <a:ext uri="{FF2B5EF4-FFF2-40B4-BE49-F238E27FC236}">
              <a16:creationId xmlns:a16="http://schemas.microsoft.com/office/drawing/2014/main" id="{00000000-0008-0000-0100-000070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93" name="CaixaDeTexto 1392">
          <a:extLst>
            <a:ext uri="{FF2B5EF4-FFF2-40B4-BE49-F238E27FC236}">
              <a16:creationId xmlns:a16="http://schemas.microsoft.com/office/drawing/2014/main" id="{00000000-0008-0000-0100-000071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94" name="CaixaDeTexto 1393">
          <a:extLst>
            <a:ext uri="{FF2B5EF4-FFF2-40B4-BE49-F238E27FC236}">
              <a16:creationId xmlns:a16="http://schemas.microsoft.com/office/drawing/2014/main" id="{00000000-0008-0000-0100-000072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95" name="CaixaDeTexto 1394">
          <a:extLst>
            <a:ext uri="{FF2B5EF4-FFF2-40B4-BE49-F238E27FC236}">
              <a16:creationId xmlns:a16="http://schemas.microsoft.com/office/drawing/2014/main" id="{00000000-0008-0000-0100-000073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96" name="CaixaDeTexto 1395">
          <a:extLst>
            <a:ext uri="{FF2B5EF4-FFF2-40B4-BE49-F238E27FC236}">
              <a16:creationId xmlns:a16="http://schemas.microsoft.com/office/drawing/2014/main" id="{00000000-0008-0000-0100-000074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97" name="CaixaDeTexto 1396">
          <a:extLst>
            <a:ext uri="{FF2B5EF4-FFF2-40B4-BE49-F238E27FC236}">
              <a16:creationId xmlns:a16="http://schemas.microsoft.com/office/drawing/2014/main" id="{00000000-0008-0000-0100-000075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98" name="CaixaDeTexto 1397">
          <a:extLst>
            <a:ext uri="{FF2B5EF4-FFF2-40B4-BE49-F238E27FC236}">
              <a16:creationId xmlns:a16="http://schemas.microsoft.com/office/drawing/2014/main" id="{00000000-0008-0000-0100-000076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399" name="CaixaDeTexto 1398">
          <a:extLst>
            <a:ext uri="{FF2B5EF4-FFF2-40B4-BE49-F238E27FC236}">
              <a16:creationId xmlns:a16="http://schemas.microsoft.com/office/drawing/2014/main" id="{00000000-0008-0000-0100-000077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00" name="CaixaDeTexto 1399">
          <a:extLst>
            <a:ext uri="{FF2B5EF4-FFF2-40B4-BE49-F238E27FC236}">
              <a16:creationId xmlns:a16="http://schemas.microsoft.com/office/drawing/2014/main" id="{00000000-0008-0000-0100-000078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01" name="CaixaDeTexto 1400">
          <a:extLst>
            <a:ext uri="{FF2B5EF4-FFF2-40B4-BE49-F238E27FC236}">
              <a16:creationId xmlns:a16="http://schemas.microsoft.com/office/drawing/2014/main" id="{00000000-0008-0000-0100-000079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02" name="CaixaDeTexto 1401">
          <a:extLst>
            <a:ext uri="{FF2B5EF4-FFF2-40B4-BE49-F238E27FC236}">
              <a16:creationId xmlns:a16="http://schemas.microsoft.com/office/drawing/2014/main" id="{00000000-0008-0000-0100-00007A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03" name="CaixaDeTexto 1402">
          <a:extLst>
            <a:ext uri="{FF2B5EF4-FFF2-40B4-BE49-F238E27FC236}">
              <a16:creationId xmlns:a16="http://schemas.microsoft.com/office/drawing/2014/main" id="{00000000-0008-0000-0100-00007B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04" name="CaixaDeTexto 1403">
          <a:extLst>
            <a:ext uri="{FF2B5EF4-FFF2-40B4-BE49-F238E27FC236}">
              <a16:creationId xmlns:a16="http://schemas.microsoft.com/office/drawing/2014/main" id="{00000000-0008-0000-0100-00007C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05" name="CaixaDeTexto 1404">
          <a:extLst>
            <a:ext uri="{FF2B5EF4-FFF2-40B4-BE49-F238E27FC236}">
              <a16:creationId xmlns:a16="http://schemas.microsoft.com/office/drawing/2014/main" id="{00000000-0008-0000-0100-00007D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06" name="CaixaDeTexto 1405">
          <a:extLst>
            <a:ext uri="{FF2B5EF4-FFF2-40B4-BE49-F238E27FC236}">
              <a16:creationId xmlns:a16="http://schemas.microsoft.com/office/drawing/2014/main" id="{00000000-0008-0000-0100-00007E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07" name="CaixaDeTexto 1406">
          <a:extLst>
            <a:ext uri="{FF2B5EF4-FFF2-40B4-BE49-F238E27FC236}">
              <a16:creationId xmlns:a16="http://schemas.microsoft.com/office/drawing/2014/main" id="{00000000-0008-0000-0100-00007F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08" name="CaixaDeTexto 1407">
          <a:extLst>
            <a:ext uri="{FF2B5EF4-FFF2-40B4-BE49-F238E27FC236}">
              <a16:creationId xmlns:a16="http://schemas.microsoft.com/office/drawing/2014/main" id="{00000000-0008-0000-0100-000080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09" name="CaixaDeTexto 1408">
          <a:extLst>
            <a:ext uri="{FF2B5EF4-FFF2-40B4-BE49-F238E27FC236}">
              <a16:creationId xmlns:a16="http://schemas.microsoft.com/office/drawing/2014/main" id="{00000000-0008-0000-0100-000081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10" name="CaixaDeTexto 1409">
          <a:extLst>
            <a:ext uri="{FF2B5EF4-FFF2-40B4-BE49-F238E27FC236}">
              <a16:creationId xmlns:a16="http://schemas.microsoft.com/office/drawing/2014/main" id="{00000000-0008-0000-0100-000082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11" name="CaixaDeTexto 1410">
          <a:extLst>
            <a:ext uri="{FF2B5EF4-FFF2-40B4-BE49-F238E27FC236}">
              <a16:creationId xmlns:a16="http://schemas.microsoft.com/office/drawing/2014/main" id="{00000000-0008-0000-0100-000083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12" name="CaixaDeTexto 1411">
          <a:extLst>
            <a:ext uri="{FF2B5EF4-FFF2-40B4-BE49-F238E27FC236}">
              <a16:creationId xmlns:a16="http://schemas.microsoft.com/office/drawing/2014/main" id="{00000000-0008-0000-0100-000084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13" name="CaixaDeTexto 1412">
          <a:extLst>
            <a:ext uri="{FF2B5EF4-FFF2-40B4-BE49-F238E27FC236}">
              <a16:creationId xmlns:a16="http://schemas.microsoft.com/office/drawing/2014/main" id="{00000000-0008-0000-0100-000085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14" name="CaixaDeTexto 1413">
          <a:extLst>
            <a:ext uri="{FF2B5EF4-FFF2-40B4-BE49-F238E27FC236}">
              <a16:creationId xmlns:a16="http://schemas.microsoft.com/office/drawing/2014/main" id="{00000000-0008-0000-0100-000086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15" name="CaixaDeTexto 1414">
          <a:extLst>
            <a:ext uri="{FF2B5EF4-FFF2-40B4-BE49-F238E27FC236}">
              <a16:creationId xmlns:a16="http://schemas.microsoft.com/office/drawing/2014/main" id="{00000000-0008-0000-0100-000087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16" name="CaixaDeTexto 1415">
          <a:extLst>
            <a:ext uri="{FF2B5EF4-FFF2-40B4-BE49-F238E27FC236}">
              <a16:creationId xmlns:a16="http://schemas.microsoft.com/office/drawing/2014/main" id="{00000000-0008-0000-0100-000088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17" name="CaixaDeTexto 1416">
          <a:extLst>
            <a:ext uri="{FF2B5EF4-FFF2-40B4-BE49-F238E27FC236}">
              <a16:creationId xmlns:a16="http://schemas.microsoft.com/office/drawing/2014/main" id="{00000000-0008-0000-0100-000089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18" name="CaixaDeTexto 1417">
          <a:extLst>
            <a:ext uri="{FF2B5EF4-FFF2-40B4-BE49-F238E27FC236}">
              <a16:creationId xmlns:a16="http://schemas.microsoft.com/office/drawing/2014/main" id="{00000000-0008-0000-0100-00008A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19" name="CaixaDeTexto 1418">
          <a:extLst>
            <a:ext uri="{FF2B5EF4-FFF2-40B4-BE49-F238E27FC236}">
              <a16:creationId xmlns:a16="http://schemas.microsoft.com/office/drawing/2014/main" id="{00000000-0008-0000-0100-00008B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20" name="CaixaDeTexto 1419">
          <a:extLst>
            <a:ext uri="{FF2B5EF4-FFF2-40B4-BE49-F238E27FC236}">
              <a16:creationId xmlns:a16="http://schemas.microsoft.com/office/drawing/2014/main" id="{00000000-0008-0000-0100-00008C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21" name="CaixaDeTexto 1420">
          <a:extLst>
            <a:ext uri="{FF2B5EF4-FFF2-40B4-BE49-F238E27FC236}">
              <a16:creationId xmlns:a16="http://schemas.microsoft.com/office/drawing/2014/main" id="{00000000-0008-0000-0100-00008D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22" name="CaixaDeTexto 1421">
          <a:extLst>
            <a:ext uri="{FF2B5EF4-FFF2-40B4-BE49-F238E27FC236}">
              <a16:creationId xmlns:a16="http://schemas.microsoft.com/office/drawing/2014/main" id="{00000000-0008-0000-0100-00008E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23" name="CaixaDeTexto 1422">
          <a:extLst>
            <a:ext uri="{FF2B5EF4-FFF2-40B4-BE49-F238E27FC236}">
              <a16:creationId xmlns:a16="http://schemas.microsoft.com/office/drawing/2014/main" id="{00000000-0008-0000-0100-00008F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24" name="CaixaDeTexto 1423">
          <a:extLst>
            <a:ext uri="{FF2B5EF4-FFF2-40B4-BE49-F238E27FC236}">
              <a16:creationId xmlns:a16="http://schemas.microsoft.com/office/drawing/2014/main" id="{00000000-0008-0000-0100-000090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25" name="CaixaDeTexto 1424">
          <a:extLst>
            <a:ext uri="{FF2B5EF4-FFF2-40B4-BE49-F238E27FC236}">
              <a16:creationId xmlns:a16="http://schemas.microsoft.com/office/drawing/2014/main" id="{00000000-0008-0000-0100-000091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26" name="CaixaDeTexto 1425">
          <a:extLst>
            <a:ext uri="{FF2B5EF4-FFF2-40B4-BE49-F238E27FC236}">
              <a16:creationId xmlns:a16="http://schemas.microsoft.com/office/drawing/2014/main" id="{00000000-0008-0000-0100-000092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27" name="CaixaDeTexto 1426">
          <a:extLst>
            <a:ext uri="{FF2B5EF4-FFF2-40B4-BE49-F238E27FC236}">
              <a16:creationId xmlns:a16="http://schemas.microsoft.com/office/drawing/2014/main" id="{00000000-0008-0000-0100-000093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28" name="CaixaDeTexto 1427">
          <a:extLst>
            <a:ext uri="{FF2B5EF4-FFF2-40B4-BE49-F238E27FC236}">
              <a16:creationId xmlns:a16="http://schemas.microsoft.com/office/drawing/2014/main" id="{00000000-0008-0000-0100-000094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29" name="CaixaDeTexto 1428">
          <a:extLst>
            <a:ext uri="{FF2B5EF4-FFF2-40B4-BE49-F238E27FC236}">
              <a16:creationId xmlns:a16="http://schemas.microsoft.com/office/drawing/2014/main" id="{00000000-0008-0000-0100-000095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30" name="CaixaDeTexto 1429">
          <a:extLst>
            <a:ext uri="{FF2B5EF4-FFF2-40B4-BE49-F238E27FC236}">
              <a16:creationId xmlns:a16="http://schemas.microsoft.com/office/drawing/2014/main" id="{00000000-0008-0000-0100-000096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31" name="CaixaDeTexto 1430">
          <a:extLst>
            <a:ext uri="{FF2B5EF4-FFF2-40B4-BE49-F238E27FC236}">
              <a16:creationId xmlns:a16="http://schemas.microsoft.com/office/drawing/2014/main" id="{00000000-0008-0000-0100-000097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32" name="CaixaDeTexto 1431">
          <a:extLst>
            <a:ext uri="{FF2B5EF4-FFF2-40B4-BE49-F238E27FC236}">
              <a16:creationId xmlns:a16="http://schemas.microsoft.com/office/drawing/2014/main" id="{00000000-0008-0000-0100-000098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33" name="CaixaDeTexto 1432">
          <a:extLst>
            <a:ext uri="{FF2B5EF4-FFF2-40B4-BE49-F238E27FC236}">
              <a16:creationId xmlns:a16="http://schemas.microsoft.com/office/drawing/2014/main" id="{00000000-0008-0000-0100-000099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34" name="CaixaDeTexto 1433">
          <a:extLst>
            <a:ext uri="{FF2B5EF4-FFF2-40B4-BE49-F238E27FC236}">
              <a16:creationId xmlns:a16="http://schemas.microsoft.com/office/drawing/2014/main" id="{00000000-0008-0000-0100-00009A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153</xdr:row>
      <xdr:rowOff>0</xdr:rowOff>
    </xdr:from>
    <xdr:ext cx="65" cy="172227"/>
    <xdr:sp macro="" textlink="">
      <xdr:nvSpPr>
        <xdr:cNvPr id="1435" name="CaixaDeTexto 1434">
          <a:extLst>
            <a:ext uri="{FF2B5EF4-FFF2-40B4-BE49-F238E27FC236}">
              <a16:creationId xmlns:a16="http://schemas.microsoft.com/office/drawing/2014/main" id="{00000000-0008-0000-0100-00009B050000}"/>
            </a:ext>
          </a:extLst>
        </xdr:cNvPr>
        <xdr:cNvSpPr txBox="1"/>
      </xdr:nvSpPr>
      <xdr:spPr>
        <a:xfrm>
          <a:off x="17214132" y="8292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157</xdr:row>
      <xdr:rowOff>0</xdr:rowOff>
    </xdr:from>
    <xdr:ext cx="65" cy="172227"/>
    <xdr:sp macro="" textlink="">
      <xdr:nvSpPr>
        <xdr:cNvPr id="1436" name="CaixaDeTexto 1435">
          <a:extLst>
            <a:ext uri="{FF2B5EF4-FFF2-40B4-BE49-F238E27FC236}">
              <a16:creationId xmlns:a16="http://schemas.microsoft.com/office/drawing/2014/main" id="{00000000-0008-0000-0100-00009C050000}"/>
            </a:ext>
          </a:extLst>
        </xdr:cNvPr>
        <xdr:cNvSpPr txBox="1"/>
      </xdr:nvSpPr>
      <xdr:spPr>
        <a:xfrm>
          <a:off x="19426733" y="1154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37" name="CaixaDeTexto 1436">
          <a:extLst>
            <a:ext uri="{FF2B5EF4-FFF2-40B4-BE49-F238E27FC236}">
              <a16:creationId xmlns:a16="http://schemas.microsoft.com/office/drawing/2014/main" id="{00000000-0008-0000-0100-00009D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38" name="CaixaDeTexto 1437">
          <a:extLst>
            <a:ext uri="{FF2B5EF4-FFF2-40B4-BE49-F238E27FC236}">
              <a16:creationId xmlns:a16="http://schemas.microsoft.com/office/drawing/2014/main" id="{00000000-0008-0000-0100-00009E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39" name="CaixaDeTexto 1438">
          <a:extLst>
            <a:ext uri="{FF2B5EF4-FFF2-40B4-BE49-F238E27FC236}">
              <a16:creationId xmlns:a16="http://schemas.microsoft.com/office/drawing/2014/main" id="{00000000-0008-0000-0100-00009F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40" name="CaixaDeTexto 1439">
          <a:extLst>
            <a:ext uri="{FF2B5EF4-FFF2-40B4-BE49-F238E27FC236}">
              <a16:creationId xmlns:a16="http://schemas.microsoft.com/office/drawing/2014/main" id="{00000000-0008-0000-0100-0000A0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41" name="CaixaDeTexto 1440">
          <a:extLst>
            <a:ext uri="{FF2B5EF4-FFF2-40B4-BE49-F238E27FC236}">
              <a16:creationId xmlns:a16="http://schemas.microsoft.com/office/drawing/2014/main" id="{00000000-0008-0000-0100-0000A1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42" name="CaixaDeTexto 1441">
          <a:extLst>
            <a:ext uri="{FF2B5EF4-FFF2-40B4-BE49-F238E27FC236}">
              <a16:creationId xmlns:a16="http://schemas.microsoft.com/office/drawing/2014/main" id="{00000000-0008-0000-0100-0000A2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43" name="CaixaDeTexto 1442">
          <a:extLst>
            <a:ext uri="{FF2B5EF4-FFF2-40B4-BE49-F238E27FC236}">
              <a16:creationId xmlns:a16="http://schemas.microsoft.com/office/drawing/2014/main" id="{00000000-0008-0000-0100-0000A3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44" name="CaixaDeTexto 1443">
          <a:extLst>
            <a:ext uri="{FF2B5EF4-FFF2-40B4-BE49-F238E27FC236}">
              <a16:creationId xmlns:a16="http://schemas.microsoft.com/office/drawing/2014/main" id="{00000000-0008-0000-0100-0000A4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45" name="CaixaDeTexto 1444">
          <a:extLst>
            <a:ext uri="{FF2B5EF4-FFF2-40B4-BE49-F238E27FC236}">
              <a16:creationId xmlns:a16="http://schemas.microsoft.com/office/drawing/2014/main" id="{00000000-0008-0000-0100-0000A5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46" name="CaixaDeTexto 1445">
          <a:extLst>
            <a:ext uri="{FF2B5EF4-FFF2-40B4-BE49-F238E27FC236}">
              <a16:creationId xmlns:a16="http://schemas.microsoft.com/office/drawing/2014/main" id="{00000000-0008-0000-0100-0000A6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47" name="CaixaDeTexto 1446">
          <a:extLst>
            <a:ext uri="{FF2B5EF4-FFF2-40B4-BE49-F238E27FC236}">
              <a16:creationId xmlns:a16="http://schemas.microsoft.com/office/drawing/2014/main" id="{00000000-0008-0000-0100-0000A7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48" name="CaixaDeTexto 1447">
          <a:extLst>
            <a:ext uri="{FF2B5EF4-FFF2-40B4-BE49-F238E27FC236}">
              <a16:creationId xmlns:a16="http://schemas.microsoft.com/office/drawing/2014/main" id="{00000000-0008-0000-0100-0000A8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49" name="CaixaDeTexto 1448">
          <a:extLst>
            <a:ext uri="{FF2B5EF4-FFF2-40B4-BE49-F238E27FC236}">
              <a16:creationId xmlns:a16="http://schemas.microsoft.com/office/drawing/2014/main" id="{00000000-0008-0000-0100-0000A9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50" name="CaixaDeTexto 1449">
          <a:extLst>
            <a:ext uri="{FF2B5EF4-FFF2-40B4-BE49-F238E27FC236}">
              <a16:creationId xmlns:a16="http://schemas.microsoft.com/office/drawing/2014/main" id="{00000000-0008-0000-0100-0000AA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51" name="CaixaDeTexto 1450">
          <a:extLst>
            <a:ext uri="{FF2B5EF4-FFF2-40B4-BE49-F238E27FC236}">
              <a16:creationId xmlns:a16="http://schemas.microsoft.com/office/drawing/2014/main" id="{00000000-0008-0000-0100-0000AB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52" name="CaixaDeTexto 1451">
          <a:extLst>
            <a:ext uri="{FF2B5EF4-FFF2-40B4-BE49-F238E27FC236}">
              <a16:creationId xmlns:a16="http://schemas.microsoft.com/office/drawing/2014/main" id="{00000000-0008-0000-0100-0000AC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53" name="CaixaDeTexto 1452">
          <a:extLst>
            <a:ext uri="{FF2B5EF4-FFF2-40B4-BE49-F238E27FC236}">
              <a16:creationId xmlns:a16="http://schemas.microsoft.com/office/drawing/2014/main" id="{00000000-0008-0000-0100-0000AD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54" name="CaixaDeTexto 1453">
          <a:extLst>
            <a:ext uri="{FF2B5EF4-FFF2-40B4-BE49-F238E27FC236}">
              <a16:creationId xmlns:a16="http://schemas.microsoft.com/office/drawing/2014/main" id="{00000000-0008-0000-0100-0000AE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55" name="CaixaDeTexto 1454">
          <a:extLst>
            <a:ext uri="{FF2B5EF4-FFF2-40B4-BE49-F238E27FC236}">
              <a16:creationId xmlns:a16="http://schemas.microsoft.com/office/drawing/2014/main" id="{00000000-0008-0000-0100-0000AF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56" name="CaixaDeTexto 1455">
          <a:extLst>
            <a:ext uri="{FF2B5EF4-FFF2-40B4-BE49-F238E27FC236}">
              <a16:creationId xmlns:a16="http://schemas.microsoft.com/office/drawing/2014/main" id="{00000000-0008-0000-0100-0000B0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57" name="CaixaDeTexto 1456">
          <a:extLst>
            <a:ext uri="{FF2B5EF4-FFF2-40B4-BE49-F238E27FC236}">
              <a16:creationId xmlns:a16="http://schemas.microsoft.com/office/drawing/2014/main" id="{00000000-0008-0000-0100-0000B1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58" name="CaixaDeTexto 1457">
          <a:extLst>
            <a:ext uri="{FF2B5EF4-FFF2-40B4-BE49-F238E27FC236}">
              <a16:creationId xmlns:a16="http://schemas.microsoft.com/office/drawing/2014/main" id="{00000000-0008-0000-0100-0000B2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59" name="CaixaDeTexto 1458">
          <a:extLst>
            <a:ext uri="{FF2B5EF4-FFF2-40B4-BE49-F238E27FC236}">
              <a16:creationId xmlns:a16="http://schemas.microsoft.com/office/drawing/2014/main" id="{00000000-0008-0000-0100-0000B3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60" name="CaixaDeTexto 1459">
          <a:extLst>
            <a:ext uri="{FF2B5EF4-FFF2-40B4-BE49-F238E27FC236}">
              <a16:creationId xmlns:a16="http://schemas.microsoft.com/office/drawing/2014/main" id="{00000000-0008-0000-0100-0000B4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61" name="CaixaDeTexto 1460">
          <a:extLst>
            <a:ext uri="{FF2B5EF4-FFF2-40B4-BE49-F238E27FC236}">
              <a16:creationId xmlns:a16="http://schemas.microsoft.com/office/drawing/2014/main" id="{00000000-0008-0000-0100-0000B5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62" name="CaixaDeTexto 1461">
          <a:extLst>
            <a:ext uri="{FF2B5EF4-FFF2-40B4-BE49-F238E27FC236}">
              <a16:creationId xmlns:a16="http://schemas.microsoft.com/office/drawing/2014/main" id="{00000000-0008-0000-0100-0000B6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63" name="CaixaDeTexto 1462">
          <a:extLst>
            <a:ext uri="{FF2B5EF4-FFF2-40B4-BE49-F238E27FC236}">
              <a16:creationId xmlns:a16="http://schemas.microsoft.com/office/drawing/2014/main" id="{00000000-0008-0000-0100-0000B7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64" name="CaixaDeTexto 1463">
          <a:extLst>
            <a:ext uri="{FF2B5EF4-FFF2-40B4-BE49-F238E27FC236}">
              <a16:creationId xmlns:a16="http://schemas.microsoft.com/office/drawing/2014/main" id="{00000000-0008-0000-0100-0000B8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65" name="CaixaDeTexto 1464">
          <a:extLst>
            <a:ext uri="{FF2B5EF4-FFF2-40B4-BE49-F238E27FC236}">
              <a16:creationId xmlns:a16="http://schemas.microsoft.com/office/drawing/2014/main" id="{00000000-0008-0000-0100-0000B9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66" name="CaixaDeTexto 1465">
          <a:extLst>
            <a:ext uri="{FF2B5EF4-FFF2-40B4-BE49-F238E27FC236}">
              <a16:creationId xmlns:a16="http://schemas.microsoft.com/office/drawing/2014/main" id="{00000000-0008-0000-0100-0000BA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67" name="CaixaDeTexto 1466">
          <a:extLst>
            <a:ext uri="{FF2B5EF4-FFF2-40B4-BE49-F238E27FC236}">
              <a16:creationId xmlns:a16="http://schemas.microsoft.com/office/drawing/2014/main" id="{00000000-0008-0000-0100-0000BB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68" name="CaixaDeTexto 1467">
          <a:extLst>
            <a:ext uri="{FF2B5EF4-FFF2-40B4-BE49-F238E27FC236}">
              <a16:creationId xmlns:a16="http://schemas.microsoft.com/office/drawing/2014/main" id="{00000000-0008-0000-0100-0000BC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69" name="CaixaDeTexto 1468">
          <a:extLst>
            <a:ext uri="{FF2B5EF4-FFF2-40B4-BE49-F238E27FC236}">
              <a16:creationId xmlns:a16="http://schemas.microsoft.com/office/drawing/2014/main" id="{00000000-0008-0000-0100-0000BD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70" name="CaixaDeTexto 1469">
          <a:extLst>
            <a:ext uri="{FF2B5EF4-FFF2-40B4-BE49-F238E27FC236}">
              <a16:creationId xmlns:a16="http://schemas.microsoft.com/office/drawing/2014/main" id="{00000000-0008-0000-0100-0000BE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71" name="CaixaDeTexto 1470">
          <a:extLst>
            <a:ext uri="{FF2B5EF4-FFF2-40B4-BE49-F238E27FC236}">
              <a16:creationId xmlns:a16="http://schemas.microsoft.com/office/drawing/2014/main" id="{00000000-0008-0000-0100-0000BF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72" name="CaixaDeTexto 1471">
          <a:extLst>
            <a:ext uri="{FF2B5EF4-FFF2-40B4-BE49-F238E27FC236}">
              <a16:creationId xmlns:a16="http://schemas.microsoft.com/office/drawing/2014/main" id="{00000000-0008-0000-0100-0000C0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73" name="CaixaDeTexto 1472">
          <a:extLst>
            <a:ext uri="{FF2B5EF4-FFF2-40B4-BE49-F238E27FC236}">
              <a16:creationId xmlns:a16="http://schemas.microsoft.com/office/drawing/2014/main" id="{00000000-0008-0000-0100-0000C1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74" name="CaixaDeTexto 1473">
          <a:extLst>
            <a:ext uri="{FF2B5EF4-FFF2-40B4-BE49-F238E27FC236}">
              <a16:creationId xmlns:a16="http://schemas.microsoft.com/office/drawing/2014/main" id="{00000000-0008-0000-0100-0000C2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75" name="CaixaDeTexto 1474">
          <a:extLst>
            <a:ext uri="{FF2B5EF4-FFF2-40B4-BE49-F238E27FC236}">
              <a16:creationId xmlns:a16="http://schemas.microsoft.com/office/drawing/2014/main" id="{00000000-0008-0000-0100-0000C3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76" name="CaixaDeTexto 1475">
          <a:extLst>
            <a:ext uri="{FF2B5EF4-FFF2-40B4-BE49-F238E27FC236}">
              <a16:creationId xmlns:a16="http://schemas.microsoft.com/office/drawing/2014/main" id="{00000000-0008-0000-0100-0000C4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77" name="CaixaDeTexto 1476">
          <a:extLst>
            <a:ext uri="{FF2B5EF4-FFF2-40B4-BE49-F238E27FC236}">
              <a16:creationId xmlns:a16="http://schemas.microsoft.com/office/drawing/2014/main" id="{00000000-0008-0000-0100-0000C5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78" name="CaixaDeTexto 1477">
          <a:extLst>
            <a:ext uri="{FF2B5EF4-FFF2-40B4-BE49-F238E27FC236}">
              <a16:creationId xmlns:a16="http://schemas.microsoft.com/office/drawing/2014/main" id="{00000000-0008-0000-0100-0000C6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5</xdr:col>
      <xdr:colOff>0</xdr:colOff>
      <xdr:row>169</xdr:row>
      <xdr:rowOff>0</xdr:rowOff>
    </xdr:from>
    <xdr:ext cx="65" cy="172227"/>
    <xdr:sp macro="" textlink="">
      <xdr:nvSpPr>
        <xdr:cNvPr id="1479" name="CaixaDeTexto 1478">
          <a:extLst>
            <a:ext uri="{FF2B5EF4-FFF2-40B4-BE49-F238E27FC236}">
              <a16:creationId xmlns:a16="http://schemas.microsoft.com/office/drawing/2014/main" id="{00000000-0008-0000-0100-0000C7050000}"/>
            </a:ext>
          </a:extLst>
        </xdr:cNvPr>
        <xdr:cNvSpPr txBox="1"/>
      </xdr:nvSpPr>
      <xdr:spPr>
        <a:xfrm>
          <a:off x="19426733" y="19162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8</xdr:col>
      <xdr:colOff>152401</xdr:colOff>
      <xdr:row>1</xdr:row>
      <xdr:rowOff>76451</xdr:rowOff>
    </xdr:from>
    <xdr:to>
      <xdr:col>16</xdr:col>
      <xdr:colOff>247651</xdr:colOff>
      <xdr:row>35</xdr:row>
      <xdr:rowOff>114986</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286376" y="228851"/>
          <a:ext cx="4972050" cy="4896285"/>
        </a:xfrm>
        <a:prstGeom prst="rect">
          <a:avLst/>
        </a:prstGeom>
      </xdr:spPr>
    </xdr:pic>
    <xdr:clientData/>
  </xdr:twoCellAnchor>
  <xdr:twoCellAnchor editAs="oneCell">
    <xdr:from>
      <xdr:col>16</xdr:col>
      <xdr:colOff>428625</xdr:colOff>
      <xdr:row>1</xdr:row>
      <xdr:rowOff>66675</xdr:rowOff>
    </xdr:from>
    <xdr:to>
      <xdr:col>24</xdr:col>
      <xdr:colOff>448358</xdr:colOff>
      <xdr:row>35</xdr:row>
      <xdr:rowOff>95932</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0439400" y="219075"/>
          <a:ext cx="4896533" cy="48870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1</xdr:row>
      <xdr:rowOff>66675</xdr:rowOff>
    </xdr:from>
    <xdr:ext cx="6519284" cy="3642565"/>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257175"/>
          <a:ext cx="6519284" cy="3642565"/>
        </a:xfrm>
        <a:prstGeom prst="rect">
          <a:avLst/>
        </a:prstGeom>
      </xdr:spPr>
    </xdr:pic>
    <xdr:clientData/>
  </xdr:oneCellAnchor>
  <xdr:oneCellAnchor>
    <xdr:from>
      <xdr:col>0</xdr:col>
      <xdr:colOff>0</xdr:colOff>
      <xdr:row>20</xdr:row>
      <xdr:rowOff>126597</xdr:rowOff>
    </xdr:from>
    <xdr:ext cx="6477000" cy="3544527"/>
    <xdr:pic>
      <xdr:nvPicPr>
        <xdr:cNvPr id="3" name="Imagem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0" y="3936597"/>
          <a:ext cx="6477000" cy="3544527"/>
        </a:xfrm>
        <a:prstGeom prst="rect">
          <a:avLst/>
        </a:prstGeom>
      </xdr:spPr>
    </xdr:pic>
    <xdr:clientData/>
  </xdr:oneCellAnchor>
  <xdr:oneCellAnchor>
    <xdr:from>
      <xdr:col>11</xdr:col>
      <xdr:colOff>695325</xdr:colOff>
      <xdr:row>20</xdr:row>
      <xdr:rowOff>75442</xdr:rowOff>
    </xdr:from>
    <xdr:ext cx="6515100" cy="3627646"/>
    <xdr:pic>
      <xdr:nvPicPr>
        <xdr:cNvPr id="4" name="Imagem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stretch>
          <a:fillRect/>
        </a:stretch>
      </xdr:blipFill>
      <xdr:spPr>
        <a:xfrm>
          <a:off x="7315200" y="3885442"/>
          <a:ext cx="6515100" cy="3627646"/>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23</xdr:col>
      <xdr:colOff>171450</xdr:colOff>
      <xdr:row>13</xdr:row>
      <xdr:rowOff>57150</xdr:rowOff>
    </xdr:from>
    <xdr:to>
      <xdr:col>23</xdr:col>
      <xdr:colOff>485775</xdr:colOff>
      <xdr:row>16</xdr:row>
      <xdr:rowOff>66675</xdr:rowOff>
    </xdr:to>
    <xdr:sp macro="" textlink="">
      <xdr:nvSpPr>
        <xdr:cNvPr id="2" name="Seta para baixo 1">
          <a:extLst>
            <a:ext uri="{FF2B5EF4-FFF2-40B4-BE49-F238E27FC236}">
              <a16:creationId xmlns:a16="http://schemas.microsoft.com/office/drawing/2014/main" id="{00000000-0008-0000-0300-000002000000}"/>
            </a:ext>
          </a:extLst>
        </xdr:cNvPr>
        <xdr:cNvSpPr/>
      </xdr:nvSpPr>
      <xdr:spPr>
        <a:xfrm rot="10800000">
          <a:off x="14754225" y="2543175"/>
          <a:ext cx="314325" cy="581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oneCell">
    <xdr:from>
      <xdr:col>0</xdr:col>
      <xdr:colOff>1042147</xdr:colOff>
      <xdr:row>16</xdr:row>
      <xdr:rowOff>19630</xdr:rowOff>
    </xdr:from>
    <xdr:to>
      <xdr:col>4</xdr:col>
      <xdr:colOff>1154206</xdr:colOff>
      <xdr:row>22</xdr:row>
      <xdr:rowOff>1287</xdr:rowOff>
    </xdr:to>
    <xdr:pic>
      <xdr:nvPicPr>
        <xdr:cNvPr id="3" name="Imagem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042147" y="3078836"/>
          <a:ext cx="6017559" cy="1147069"/>
        </a:xfrm>
        <a:prstGeom prst="rect">
          <a:avLst/>
        </a:prstGeom>
      </xdr:spPr>
    </xdr:pic>
    <xdr:clientData/>
  </xdr:twoCellAnchor>
  <xdr:twoCellAnchor editAs="oneCell">
    <xdr:from>
      <xdr:col>0</xdr:col>
      <xdr:colOff>1400735</xdr:colOff>
      <xdr:row>42</xdr:row>
      <xdr:rowOff>100852</xdr:rowOff>
    </xdr:from>
    <xdr:to>
      <xdr:col>10</xdr:col>
      <xdr:colOff>901736</xdr:colOff>
      <xdr:row>51</xdr:row>
      <xdr:rowOff>185149</xdr:rowOff>
    </xdr:to>
    <xdr:pic>
      <xdr:nvPicPr>
        <xdr:cNvPr id="4" name="Imagem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1400735" y="8113058"/>
          <a:ext cx="9631119" cy="1810003"/>
        </a:xfrm>
        <a:prstGeom prst="rect">
          <a:avLst/>
        </a:prstGeom>
      </xdr:spPr>
    </xdr:pic>
    <xdr:clientData/>
  </xdr:twoCellAnchor>
  <xdr:twoCellAnchor editAs="oneCell">
    <xdr:from>
      <xdr:col>0</xdr:col>
      <xdr:colOff>1355912</xdr:colOff>
      <xdr:row>28</xdr:row>
      <xdr:rowOff>134472</xdr:rowOff>
    </xdr:from>
    <xdr:to>
      <xdr:col>8</xdr:col>
      <xdr:colOff>646073</xdr:colOff>
      <xdr:row>41</xdr:row>
      <xdr:rowOff>123613</xdr:rowOff>
    </xdr:to>
    <xdr:pic>
      <xdr:nvPicPr>
        <xdr:cNvPr id="5" name="Imagem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a:stretch>
          <a:fillRect/>
        </a:stretch>
      </xdr:blipFill>
      <xdr:spPr>
        <a:xfrm>
          <a:off x="1355912" y="5479678"/>
          <a:ext cx="8411749" cy="2476846"/>
        </a:xfrm>
        <a:prstGeom prst="rect">
          <a:avLst/>
        </a:prstGeom>
      </xdr:spPr>
    </xdr:pic>
    <xdr:clientData/>
  </xdr:twoCellAnchor>
  <xdr:twoCellAnchor editAs="oneCell">
    <xdr:from>
      <xdr:col>0</xdr:col>
      <xdr:colOff>1266265</xdr:colOff>
      <xdr:row>22</xdr:row>
      <xdr:rowOff>33618</xdr:rowOff>
    </xdr:from>
    <xdr:to>
      <xdr:col>3</xdr:col>
      <xdr:colOff>1762166</xdr:colOff>
      <xdr:row>28</xdr:row>
      <xdr:rowOff>108308</xdr:rowOff>
    </xdr:to>
    <xdr:pic>
      <xdr:nvPicPr>
        <xdr:cNvPr id="6" name="Imagem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4"/>
        <a:stretch>
          <a:fillRect/>
        </a:stretch>
      </xdr:blipFill>
      <xdr:spPr>
        <a:xfrm>
          <a:off x="1266265" y="4235824"/>
          <a:ext cx="4305901" cy="1228896"/>
        </a:xfrm>
        <a:prstGeom prst="rect">
          <a:avLst/>
        </a:prstGeom>
      </xdr:spPr>
    </xdr:pic>
    <xdr:clientData/>
  </xdr:twoCellAnchor>
  <xdr:twoCellAnchor editAs="oneCell">
    <xdr:from>
      <xdr:col>0</xdr:col>
      <xdr:colOff>1781735</xdr:colOff>
      <xdr:row>51</xdr:row>
      <xdr:rowOff>156882</xdr:rowOff>
    </xdr:from>
    <xdr:to>
      <xdr:col>7</xdr:col>
      <xdr:colOff>271026</xdr:colOff>
      <xdr:row>59</xdr:row>
      <xdr:rowOff>164941</xdr:rowOff>
    </xdr:to>
    <xdr:pic>
      <xdr:nvPicPr>
        <xdr:cNvPr id="7" name="Imagem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5"/>
        <a:stretch>
          <a:fillRect/>
        </a:stretch>
      </xdr:blipFill>
      <xdr:spPr>
        <a:xfrm>
          <a:off x="1781735" y="9917206"/>
          <a:ext cx="6916115" cy="15432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22</xdr:col>
      <xdr:colOff>802557</xdr:colOff>
      <xdr:row>13</xdr:row>
      <xdr:rowOff>0</xdr:rowOff>
    </xdr:from>
    <xdr:ext cx="65" cy="172227"/>
    <xdr:sp macro="" textlink="">
      <xdr:nvSpPr>
        <xdr:cNvPr id="2" name="CaixaDeTexto 1">
          <a:extLst>
            <a:ext uri="{FF2B5EF4-FFF2-40B4-BE49-F238E27FC236}">
              <a16:creationId xmlns:a16="http://schemas.microsoft.com/office/drawing/2014/main" id="{00000000-0008-0000-0600-000002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3" name="CaixaDeTexto 2">
          <a:extLst>
            <a:ext uri="{FF2B5EF4-FFF2-40B4-BE49-F238E27FC236}">
              <a16:creationId xmlns:a16="http://schemas.microsoft.com/office/drawing/2014/main" id="{00000000-0008-0000-0600-000003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4" name="CaixaDeTexto 3">
          <a:extLst>
            <a:ext uri="{FF2B5EF4-FFF2-40B4-BE49-F238E27FC236}">
              <a16:creationId xmlns:a16="http://schemas.microsoft.com/office/drawing/2014/main" id="{00000000-0008-0000-0600-000004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5" name="CaixaDeTexto 4">
          <a:extLst>
            <a:ext uri="{FF2B5EF4-FFF2-40B4-BE49-F238E27FC236}">
              <a16:creationId xmlns:a16="http://schemas.microsoft.com/office/drawing/2014/main" id="{00000000-0008-0000-0600-000005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6" name="CaixaDeTexto 5">
          <a:extLst>
            <a:ext uri="{FF2B5EF4-FFF2-40B4-BE49-F238E27FC236}">
              <a16:creationId xmlns:a16="http://schemas.microsoft.com/office/drawing/2014/main" id="{00000000-0008-0000-0600-000006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7" name="CaixaDeTexto 6">
          <a:extLst>
            <a:ext uri="{FF2B5EF4-FFF2-40B4-BE49-F238E27FC236}">
              <a16:creationId xmlns:a16="http://schemas.microsoft.com/office/drawing/2014/main" id="{00000000-0008-0000-0600-000007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8" name="CaixaDeTexto 7">
          <a:extLst>
            <a:ext uri="{FF2B5EF4-FFF2-40B4-BE49-F238E27FC236}">
              <a16:creationId xmlns:a16="http://schemas.microsoft.com/office/drawing/2014/main" id="{00000000-0008-0000-0600-000008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9" name="CaixaDeTexto 8">
          <a:extLst>
            <a:ext uri="{FF2B5EF4-FFF2-40B4-BE49-F238E27FC236}">
              <a16:creationId xmlns:a16="http://schemas.microsoft.com/office/drawing/2014/main" id="{00000000-0008-0000-0600-000009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10" name="CaixaDeTexto 9">
          <a:extLst>
            <a:ext uri="{FF2B5EF4-FFF2-40B4-BE49-F238E27FC236}">
              <a16:creationId xmlns:a16="http://schemas.microsoft.com/office/drawing/2014/main" id="{00000000-0008-0000-0600-00000A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11" name="CaixaDeTexto 10">
          <a:extLst>
            <a:ext uri="{FF2B5EF4-FFF2-40B4-BE49-F238E27FC236}">
              <a16:creationId xmlns:a16="http://schemas.microsoft.com/office/drawing/2014/main" id="{00000000-0008-0000-0600-00000B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12" name="CaixaDeTexto 11">
          <a:extLst>
            <a:ext uri="{FF2B5EF4-FFF2-40B4-BE49-F238E27FC236}">
              <a16:creationId xmlns:a16="http://schemas.microsoft.com/office/drawing/2014/main" id="{00000000-0008-0000-0600-00000C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13" name="CaixaDeTexto 12">
          <a:extLst>
            <a:ext uri="{FF2B5EF4-FFF2-40B4-BE49-F238E27FC236}">
              <a16:creationId xmlns:a16="http://schemas.microsoft.com/office/drawing/2014/main" id="{00000000-0008-0000-0600-00000D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14" name="CaixaDeTexto 13">
          <a:extLst>
            <a:ext uri="{FF2B5EF4-FFF2-40B4-BE49-F238E27FC236}">
              <a16:creationId xmlns:a16="http://schemas.microsoft.com/office/drawing/2014/main" id="{00000000-0008-0000-0600-00000E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15" name="CaixaDeTexto 14">
          <a:extLst>
            <a:ext uri="{FF2B5EF4-FFF2-40B4-BE49-F238E27FC236}">
              <a16:creationId xmlns:a16="http://schemas.microsoft.com/office/drawing/2014/main" id="{00000000-0008-0000-0600-00000F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16" name="CaixaDeTexto 15">
          <a:extLst>
            <a:ext uri="{FF2B5EF4-FFF2-40B4-BE49-F238E27FC236}">
              <a16:creationId xmlns:a16="http://schemas.microsoft.com/office/drawing/2014/main" id="{00000000-0008-0000-0600-000010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17" name="CaixaDeTexto 16">
          <a:extLst>
            <a:ext uri="{FF2B5EF4-FFF2-40B4-BE49-F238E27FC236}">
              <a16:creationId xmlns:a16="http://schemas.microsoft.com/office/drawing/2014/main" id="{00000000-0008-0000-0600-000011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18" name="CaixaDeTexto 17">
          <a:extLst>
            <a:ext uri="{FF2B5EF4-FFF2-40B4-BE49-F238E27FC236}">
              <a16:creationId xmlns:a16="http://schemas.microsoft.com/office/drawing/2014/main" id="{00000000-0008-0000-0600-000012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19" name="CaixaDeTexto 18">
          <a:extLst>
            <a:ext uri="{FF2B5EF4-FFF2-40B4-BE49-F238E27FC236}">
              <a16:creationId xmlns:a16="http://schemas.microsoft.com/office/drawing/2014/main" id="{00000000-0008-0000-0600-000013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20" name="CaixaDeTexto 19">
          <a:extLst>
            <a:ext uri="{FF2B5EF4-FFF2-40B4-BE49-F238E27FC236}">
              <a16:creationId xmlns:a16="http://schemas.microsoft.com/office/drawing/2014/main" id="{00000000-0008-0000-0600-000014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21" name="CaixaDeTexto 20">
          <a:extLst>
            <a:ext uri="{FF2B5EF4-FFF2-40B4-BE49-F238E27FC236}">
              <a16:creationId xmlns:a16="http://schemas.microsoft.com/office/drawing/2014/main" id="{00000000-0008-0000-0600-000015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22" name="CaixaDeTexto 21">
          <a:extLst>
            <a:ext uri="{FF2B5EF4-FFF2-40B4-BE49-F238E27FC236}">
              <a16:creationId xmlns:a16="http://schemas.microsoft.com/office/drawing/2014/main" id="{00000000-0008-0000-0600-000016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23" name="CaixaDeTexto 22">
          <a:extLst>
            <a:ext uri="{FF2B5EF4-FFF2-40B4-BE49-F238E27FC236}">
              <a16:creationId xmlns:a16="http://schemas.microsoft.com/office/drawing/2014/main" id="{00000000-0008-0000-0600-000017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24" name="CaixaDeTexto 23">
          <a:extLst>
            <a:ext uri="{FF2B5EF4-FFF2-40B4-BE49-F238E27FC236}">
              <a16:creationId xmlns:a16="http://schemas.microsoft.com/office/drawing/2014/main" id="{00000000-0008-0000-0600-000018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25" name="CaixaDeTexto 24">
          <a:extLst>
            <a:ext uri="{FF2B5EF4-FFF2-40B4-BE49-F238E27FC236}">
              <a16:creationId xmlns:a16="http://schemas.microsoft.com/office/drawing/2014/main" id="{00000000-0008-0000-0600-000019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26" name="CaixaDeTexto 25">
          <a:extLst>
            <a:ext uri="{FF2B5EF4-FFF2-40B4-BE49-F238E27FC236}">
              <a16:creationId xmlns:a16="http://schemas.microsoft.com/office/drawing/2014/main" id="{00000000-0008-0000-0600-00001A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27" name="CaixaDeTexto 26">
          <a:extLst>
            <a:ext uri="{FF2B5EF4-FFF2-40B4-BE49-F238E27FC236}">
              <a16:creationId xmlns:a16="http://schemas.microsoft.com/office/drawing/2014/main" id="{00000000-0008-0000-0600-00001B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28" name="CaixaDeTexto 27">
          <a:extLst>
            <a:ext uri="{FF2B5EF4-FFF2-40B4-BE49-F238E27FC236}">
              <a16:creationId xmlns:a16="http://schemas.microsoft.com/office/drawing/2014/main" id="{00000000-0008-0000-0600-00001C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29" name="CaixaDeTexto 28">
          <a:extLst>
            <a:ext uri="{FF2B5EF4-FFF2-40B4-BE49-F238E27FC236}">
              <a16:creationId xmlns:a16="http://schemas.microsoft.com/office/drawing/2014/main" id="{00000000-0008-0000-0600-00001D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30" name="CaixaDeTexto 29">
          <a:extLst>
            <a:ext uri="{FF2B5EF4-FFF2-40B4-BE49-F238E27FC236}">
              <a16:creationId xmlns:a16="http://schemas.microsoft.com/office/drawing/2014/main" id="{00000000-0008-0000-0600-00001E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31" name="CaixaDeTexto 30">
          <a:extLst>
            <a:ext uri="{FF2B5EF4-FFF2-40B4-BE49-F238E27FC236}">
              <a16:creationId xmlns:a16="http://schemas.microsoft.com/office/drawing/2014/main" id="{00000000-0008-0000-0600-00001F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32" name="CaixaDeTexto 31">
          <a:extLst>
            <a:ext uri="{FF2B5EF4-FFF2-40B4-BE49-F238E27FC236}">
              <a16:creationId xmlns:a16="http://schemas.microsoft.com/office/drawing/2014/main" id="{00000000-0008-0000-0600-000020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33" name="CaixaDeTexto 32">
          <a:extLst>
            <a:ext uri="{FF2B5EF4-FFF2-40B4-BE49-F238E27FC236}">
              <a16:creationId xmlns:a16="http://schemas.microsoft.com/office/drawing/2014/main" id="{00000000-0008-0000-0600-000021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34" name="CaixaDeTexto 33">
          <a:extLst>
            <a:ext uri="{FF2B5EF4-FFF2-40B4-BE49-F238E27FC236}">
              <a16:creationId xmlns:a16="http://schemas.microsoft.com/office/drawing/2014/main" id="{00000000-0008-0000-0600-000022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35" name="CaixaDeTexto 34">
          <a:extLst>
            <a:ext uri="{FF2B5EF4-FFF2-40B4-BE49-F238E27FC236}">
              <a16:creationId xmlns:a16="http://schemas.microsoft.com/office/drawing/2014/main" id="{00000000-0008-0000-0600-000023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36" name="CaixaDeTexto 35">
          <a:extLst>
            <a:ext uri="{FF2B5EF4-FFF2-40B4-BE49-F238E27FC236}">
              <a16:creationId xmlns:a16="http://schemas.microsoft.com/office/drawing/2014/main" id="{00000000-0008-0000-0600-000024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37" name="CaixaDeTexto 36">
          <a:extLst>
            <a:ext uri="{FF2B5EF4-FFF2-40B4-BE49-F238E27FC236}">
              <a16:creationId xmlns:a16="http://schemas.microsoft.com/office/drawing/2014/main" id="{00000000-0008-0000-0600-000025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38" name="CaixaDeTexto 37">
          <a:extLst>
            <a:ext uri="{FF2B5EF4-FFF2-40B4-BE49-F238E27FC236}">
              <a16:creationId xmlns:a16="http://schemas.microsoft.com/office/drawing/2014/main" id="{00000000-0008-0000-0600-000026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39" name="CaixaDeTexto 38">
          <a:extLst>
            <a:ext uri="{FF2B5EF4-FFF2-40B4-BE49-F238E27FC236}">
              <a16:creationId xmlns:a16="http://schemas.microsoft.com/office/drawing/2014/main" id="{00000000-0008-0000-0600-000027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40" name="CaixaDeTexto 39">
          <a:extLst>
            <a:ext uri="{FF2B5EF4-FFF2-40B4-BE49-F238E27FC236}">
              <a16:creationId xmlns:a16="http://schemas.microsoft.com/office/drawing/2014/main" id="{00000000-0008-0000-0600-000028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41" name="CaixaDeTexto 40">
          <a:extLst>
            <a:ext uri="{FF2B5EF4-FFF2-40B4-BE49-F238E27FC236}">
              <a16:creationId xmlns:a16="http://schemas.microsoft.com/office/drawing/2014/main" id="{00000000-0008-0000-0600-000029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42" name="CaixaDeTexto 41">
          <a:extLst>
            <a:ext uri="{FF2B5EF4-FFF2-40B4-BE49-F238E27FC236}">
              <a16:creationId xmlns:a16="http://schemas.microsoft.com/office/drawing/2014/main" id="{00000000-0008-0000-0600-00002A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43" name="CaixaDeTexto 42">
          <a:extLst>
            <a:ext uri="{FF2B5EF4-FFF2-40B4-BE49-F238E27FC236}">
              <a16:creationId xmlns:a16="http://schemas.microsoft.com/office/drawing/2014/main" id="{00000000-0008-0000-0600-00002B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22</xdr:col>
      <xdr:colOff>802557</xdr:colOff>
      <xdr:row>13</xdr:row>
      <xdr:rowOff>0</xdr:rowOff>
    </xdr:from>
    <xdr:ext cx="65" cy="172227"/>
    <xdr:sp macro="" textlink="">
      <xdr:nvSpPr>
        <xdr:cNvPr id="44" name="CaixaDeTexto 43">
          <a:extLst>
            <a:ext uri="{FF2B5EF4-FFF2-40B4-BE49-F238E27FC236}">
              <a16:creationId xmlns:a16="http://schemas.microsoft.com/office/drawing/2014/main" id="{00000000-0008-0000-0600-00002C000000}"/>
            </a:ext>
          </a:extLst>
        </xdr:cNvPr>
        <xdr:cNvSpPr txBox="1"/>
      </xdr:nvSpPr>
      <xdr:spPr>
        <a:xfrm>
          <a:off x="19423932" y="2676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hyperlink" Target="https://adacon.com.br/detalhe/Loca&#231;&#227;o/4163/imovel-Loja-em-Bom-Fim-Porto-Alegre" TargetMode="External"/><Relationship Id="rId2" Type="http://schemas.openxmlformats.org/officeDocument/2006/relationships/hyperlink" Target="http://www.creditoreal.com.br/alugueis/CR1654/imovel-Loja-em-Centro-Historico-Porto-Alegre" TargetMode="External"/><Relationship Id="rId1" Type="http://schemas.openxmlformats.org/officeDocument/2006/relationships/hyperlink" Target="http://www.creditoreal.com.br/alugueis/CR1654/imovel-Loja-em-Centro-Historico-Porto-Alegre" TargetMode="External"/><Relationship Id="rId5" Type="http://schemas.openxmlformats.org/officeDocument/2006/relationships/drawing" Target="../drawings/drawing5.xml"/><Relationship Id="rId4" Type="http://schemas.openxmlformats.org/officeDocument/2006/relationships/hyperlink" Target="http://www.creditoreal.com.br/alugueis/CR73904/imovel-Loja-em-Centro-Historico-Porto-Aleg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E169"/>
  <sheetViews>
    <sheetView showGridLines="0" zoomScale="85" zoomScaleNormal="85" workbookViewId="0">
      <pane ySplit="1" topLeftCell="A2" activePane="bottomLeft" state="frozen"/>
      <selection activeCell="N1" sqref="N1"/>
      <selection pane="bottomLeft" sqref="A1:C1"/>
    </sheetView>
  </sheetViews>
  <sheetFormatPr defaultRowHeight="15" x14ac:dyDescent="0.25"/>
  <cols>
    <col min="1" max="1" width="10.42578125" style="1" bestFit="1" customWidth="1"/>
    <col min="2" max="2" width="10.5703125" style="1" bestFit="1" customWidth="1"/>
    <col min="3" max="3" width="10.5703125" style="1" customWidth="1"/>
    <col min="4" max="4" width="8.140625" style="1" bestFit="1" customWidth="1"/>
    <col min="5" max="5" width="6.42578125" style="1" bestFit="1" customWidth="1"/>
    <col min="6" max="16384" width="9.140625" style="1"/>
  </cols>
  <sheetData>
    <row r="1" spans="1:5" s="3" customFormat="1" ht="15.75" thickBot="1" x14ac:dyDescent="0.3">
      <c r="A1" s="19" t="s">
        <v>91</v>
      </c>
      <c r="B1" s="19" t="s">
        <v>75</v>
      </c>
      <c r="C1" s="19" t="s">
        <v>222</v>
      </c>
      <c r="D1" s="19" t="s">
        <v>74</v>
      </c>
      <c r="E1" s="19" t="s">
        <v>76</v>
      </c>
    </row>
    <row r="2" spans="1:5" x14ac:dyDescent="0.25">
      <c r="A2" s="7">
        <v>1</v>
      </c>
      <c r="B2" s="42">
        <v>7500</v>
      </c>
      <c r="C2" s="42">
        <v>50</v>
      </c>
      <c r="D2" s="8">
        <v>150</v>
      </c>
      <c r="E2" s="7">
        <v>190</v>
      </c>
    </row>
    <row r="3" spans="1:5" x14ac:dyDescent="0.25">
      <c r="A3" s="7">
        <v>2</v>
      </c>
      <c r="B3" s="42">
        <v>25000</v>
      </c>
      <c r="C3" s="42">
        <v>50</v>
      </c>
      <c r="D3" s="8">
        <v>500</v>
      </c>
      <c r="E3" s="7">
        <v>180</v>
      </c>
    </row>
    <row r="4" spans="1:5" x14ac:dyDescent="0.25">
      <c r="A4" s="7">
        <v>3</v>
      </c>
      <c r="B4" s="42">
        <v>2490</v>
      </c>
      <c r="C4" s="42">
        <v>38.307692307692307</v>
      </c>
      <c r="D4" s="8">
        <v>65</v>
      </c>
      <c r="E4" s="7">
        <v>180</v>
      </c>
    </row>
    <row r="5" spans="1:5" s="39" customFormat="1" x14ac:dyDescent="0.25">
      <c r="A5" s="7">
        <v>4</v>
      </c>
      <c r="B5" s="42">
        <v>25000</v>
      </c>
      <c r="C5" s="42">
        <v>33.333333333333336</v>
      </c>
      <c r="D5" s="8">
        <v>750</v>
      </c>
      <c r="E5" s="7">
        <v>180</v>
      </c>
    </row>
    <row r="6" spans="1:5" x14ac:dyDescent="0.25">
      <c r="A6" s="7">
        <v>5</v>
      </c>
      <c r="B6" s="42">
        <v>18000</v>
      </c>
      <c r="C6" s="42">
        <v>65.454545454545453</v>
      </c>
      <c r="D6" s="8">
        <v>275</v>
      </c>
      <c r="E6" s="7">
        <v>100</v>
      </c>
    </row>
    <row r="7" spans="1:5" x14ac:dyDescent="0.25">
      <c r="A7" s="7">
        <v>6</v>
      </c>
      <c r="B7" s="42">
        <v>10000</v>
      </c>
      <c r="C7" s="42">
        <v>86.956521739130437</v>
      </c>
      <c r="D7" s="8">
        <v>115</v>
      </c>
      <c r="E7" s="7">
        <v>150</v>
      </c>
    </row>
    <row r="8" spans="1:5" s="39" customFormat="1" x14ac:dyDescent="0.25">
      <c r="A8" s="7">
        <v>7</v>
      </c>
      <c r="B8" s="42">
        <v>8990</v>
      </c>
      <c r="C8" s="42">
        <v>54.156626506024097</v>
      </c>
      <c r="D8" s="8">
        <v>166</v>
      </c>
      <c r="E8" s="7">
        <v>180</v>
      </c>
    </row>
    <row r="9" spans="1:5" x14ac:dyDescent="0.25">
      <c r="A9" s="7">
        <v>8</v>
      </c>
      <c r="B9" s="42">
        <v>45000</v>
      </c>
      <c r="C9" s="42">
        <v>54.545454545454547</v>
      </c>
      <c r="D9" s="8">
        <v>825</v>
      </c>
      <c r="E9" s="7">
        <v>180</v>
      </c>
    </row>
    <row r="10" spans="1:5" x14ac:dyDescent="0.25">
      <c r="A10" s="7">
        <v>9</v>
      </c>
      <c r="B10" s="42">
        <v>4400</v>
      </c>
      <c r="C10" s="42">
        <v>88</v>
      </c>
      <c r="D10" s="8">
        <v>50</v>
      </c>
      <c r="E10" s="7">
        <v>280</v>
      </c>
    </row>
    <row r="11" spans="1:5" x14ac:dyDescent="0.25">
      <c r="A11" s="7">
        <v>10</v>
      </c>
      <c r="B11" s="42">
        <v>3000</v>
      </c>
      <c r="C11" s="42">
        <v>60</v>
      </c>
      <c r="D11" s="8">
        <v>50</v>
      </c>
      <c r="E11" s="7">
        <v>280</v>
      </c>
    </row>
    <row r="12" spans="1:5" x14ac:dyDescent="0.25">
      <c r="A12" s="7">
        <v>11</v>
      </c>
      <c r="B12" s="42">
        <v>15000</v>
      </c>
      <c r="C12" s="42">
        <v>29.411764705882351</v>
      </c>
      <c r="D12" s="8">
        <v>510</v>
      </c>
      <c r="E12" s="7">
        <v>280</v>
      </c>
    </row>
    <row r="13" spans="1:5" x14ac:dyDescent="0.25">
      <c r="A13" s="7">
        <v>12</v>
      </c>
      <c r="B13" s="43">
        <v>7500</v>
      </c>
      <c r="C13" s="42">
        <v>59.523809523809526</v>
      </c>
      <c r="D13" s="36">
        <v>126</v>
      </c>
      <c r="E13" s="127">
        <v>250</v>
      </c>
    </row>
    <row r="14" spans="1:5" x14ac:dyDescent="0.25">
      <c r="A14" s="7">
        <v>13</v>
      </c>
      <c r="B14" s="42">
        <v>4500</v>
      </c>
      <c r="C14" s="42">
        <v>109.7560975609756</v>
      </c>
      <c r="D14" s="41">
        <v>41</v>
      </c>
      <c r="E14" s="37">
        <v>220</v>
      </c>
    </row>
    <row r="15" spans="1:5" x14ac:dyDescent="0.25">
      <c r="A15" s="7">
        <v>14</v>
      </c>
      <c r="B15" s="42">
        <v>1000</v>
      </c>
      <c r="C15" s="42">
        <v>58.823529411764703</v>
      </c>
      <c r="D15" s="41">
        <v>17</v>
      </c>
      <c r="E15" s="37">
        <v>70</v>
      </c>
    </row>
    <row r="16" spans="1:5" s="39" customFormat="1" x14ac:dyDescent="0.25">
      <c r="A16" s="7">
        <v>15</v>
      </c>
      <c r="B16" s="42">
        <v>1250</v>
      </c>
      <c r="C16" s="42">
        <v>59.523809523809526</v>
      </c>
      <c r="D16" s="41">
        <v>21</v>
      </c>
      <c r="E16" s="37">
        <v>70</v>
      </c>
    </row>
    <row r="17" spans="1:5" x14ac:dyDescent="0.25">
      <c r="A17" s="7">
        <v>16</v>
      </c>
      <c r="B17" s="42">
        <v>15000</v>
      </c>
      <c r="C17" s="42">
        <v>50</v>
      </c>
      <c r="D17" s="41">
        <v>300</v>
      </c>
      <c r="E17" s="37">
        <v>180</v>
      </c>
    </row>
    <row r="18" spans="1:5" x14ac:dyDescent="0.25">
      <c r="A18" s="7">
        <v>17</v>
      </c>
      <c r="B18" s="42">
        <v>1990</v>
      </c>
      <c r="C18" s="42">
        <v>30.615384615384617</v>
      </c>
      <c r="D18" s="41">
        <v>65</v>
      </c>
      <c r="E18" s="37">
        <v>140</v>
      </c>
    </row>
    <row r="19" spans="1:5" x14ac:dyDescent="0.25">
      <c r="A19" s="7">
        <v>18</v>
      </c>
      <c r="B19" s="42">
        <v>5500</v>
      </c>
      <c r="C19" s="42">
        <v>61.111111111111114</v>
      </c>
      <c r="D19" s="41">
        <v>90</v>
      </c>
      <c r="E19" s="37">
        <v>190</v>
      </c>
    </row>
    <row r="20" spans="1:5" s="39" customFormat="1" x14ac:dyDescent="0.25">
      <c r="A20" s="7">
        <v>19</v>
      </c>
      <c r="B20" s="42">
        <v>2400</v>
      </c>
      <c r="C20" s="42">
        <v>53.003533568904594</v>
      </c>
      <c r="D20" s="37">
        <v>45.28</v>
      </c>
      <c r="E20" s="37">
        <v>180</v>
      </c>
    </row>
    <row r="21" spans="1:5" x14ac:dyDescent="0.25">
      <c r="A21" s="7">
        <v>20</v>
      </c>
      <c r="B21" s="42">
        <v>7000</v>
      </c>
      <c r="C21" s="42">
        <v>43.75</v>
      </c>
      <c r="D21" s="41">
        <v>160</v>
      </c>
      <c r="E21" s="37">
        <v>180</v>
      </c>
    </row>
    <row r="22" spans="1:5" s="39" customFormat="1" x14ac:dyDescent="0.25">
      <c r="A22" s="7">
        <v>21</v>
      </c>
      <c r="B22" s="42">
        <v>999</v>
      </c>
      <c r="C22" s="42">
        <v>25.394001016776816</v>
      </c>
      <c r="D22" s="37">
        <v>39.340000000000003</v>
      </c>
      <c r="E22" s="37">
        <v>180</v>
      </c>
    </row>
    <row r="23" spans="1:5" x14ac:dyDescent="0.25">
      <c r="A23" s="7">
        <v>22</v>
      </c>
      <c r="B23" s="42">
        <v>2000</v>
      </c>
      <c r="C23" s="42">
        <v>64.977257959714095</v>
      </c>
      <c r="D23" s="41">
        <v>30.78</v>
      </c>
      <c r="E23" s="37">
        <v>140</v>
      </c>
    </row>
    <row r="24" spans="1:5" x14ac:dyDescent="0.25">
      <c r="A24" s="7">
        <v>23</v>
      </c>
      <c r="B24" s="42">
        <v>1800</v>
      </c>
      <c r="C24" s="42">
        <v>51.724137931034484</v>
      </c>
      <c r="D24" s="41">
        <v>34.799999999999997</v>
      </c>
      <c r="E24" s="37">
        <v>250</v>
      </c>
    </row>
    <row r="25" spans="1:5" x14ac:dyDescent="0.25">
      <c r="A25" s="7">
        <v>24</v>
      </c>
      <c r="B25" s="42">
        <v>4500</v>
      </c>
      <c r="C25" s="42">
        <v>38.135593220338983</v>
      </c>
      <c r="D25" s="41">
        <v>118</v>
      </c>
      <c r="E25" s="37">
        <v>73</v>
      </c>
    </row>
    <row r="26" spans="1:5" x14ac:dyDescent="0.25">
      <c r="A26" s="7">
        <v>25</v>
      </c>
      <c r="B26" s="42">
        <v>1800</v>
      </c>
      <c r="C26" s="42">
        <v>30</v>
      </c>
      <c r="D26" s="41">
        <v>60</v>
      </c>
      <c r="E26" s="37">
        <v>73</v>
      </c>
    </row>
    <row r="27" spans="1:5" s="39" customFormat="1" x14ac:dyDescent="0.25">
      <c r="A27" s="7">
        <v>26</v>
      </c>
      <c r="B27" s="42">
        <v>5000</v>
      </c>
      <c r="C27" s="42">
        <v>25</v>
      </c>
      <c r="D27" s="41">
        <v>200</v>
      </c>
      <c r="E27" s="37">
        <v>73</v>
      </c>
    </row>
    <row r="28" spans="1:5" x14ac:dyDescent="0.25">
      <c r="A28" s="7">
        <v>27</v>
      </c>
      <c r="B28" s="42">
        <v>6500</v>
      </c>
      <c r="C28" s="42">
        <v>67.941883558064177</v>
      </c>
      <c r="D28" s="41">
        <v>95.67</v>
      </c>
      <c r="E28" s="37">
        <v>190</v>
      </c>
    </row>
    <row r="29" spans="1:5" s="39" customFormat="1" x14ac:dyDescent="0.25">
      <c r="A29" s="7">
        <v>28</v>
      </c>
      <c r="B29" s="42">
        <v>1700</v>
      </c>
      <c r="C29" s="42">
        <v>24.637681159420289</v>
      </c>
      <c r="D29" s="41">
        <v>69</v>
      </c>
      <c r="E29" s="37">
        <v>70</v>
      </c>
    </row>
    <row r="30" spans="1:5" x14ac:dyDescent="0.25">
      <c r="A30" s="7">
        <v>29</v>
      </c>
      <c r="B30" s="42">
        <v>4000</v>
      </c>
      <c r="C30" s="42">
        <v>36.363636363636367</v>
      </c>
      <c r="D30" s="41">
        <v>110</v>
      </c>
      <c r="E30" s="37">
        <v>100</v>
      </c>
    </row>
    <row r="31" spans="1:5" x14ac:dyDescent="0.25">
      <c r="A31" s="7">
        <v>30</v>
      </c>
      <c r="B31" s="42">
        <v>13500</v>
      </c>
      <c r="C31" s="42">
        <v>41.925465838509318</v>
      </c>
      <c r="D31" s="41">
        <v>322</v>
      </c>
      <c r="E31" s="37">
        <v>100</v>
      </c>
    </row>
    <row r="32" spans="1:5" s="39" customFormat="1" x14ac:dyDescent="0.25">
      <c r="A32" s="7">
        <v>31</v>
      </c>
      <c r="B32" s="42">
        <v>3300</v>
      </c>
      <c r="C32" s="42">
        <v>55</v>
      </c>
      <c r="D32" s="46">
        <v>60</v>
      </c>
      <c r="E32" s="128">
        <v>140</v>
      </c>
    </row>
    <row r="33" spans="1:5" x14ac:dyDescent="0.25">
      <c r="A33" s="7">
        <v>32</v>
      </c>
      <c r="B33" s="42">
        <v>2500</v>
      </c>
      <c r="C33" s="42">
        <v>83.333333333333329</v>
      </c>
      <c r="D33" s="41">
        <v>30</v>
      </c>
      <c r="E33" s="37">
        <v>180</v>
      </c>
    </row>
    <row r="34" spans="1:5" x14ac:dyDescent="0.25">
      <c r="A34" s="7">
        <v>33</v>
      </c>
      <c r="B34" s="42">
        <v>12000</v>
      </c>
      <c r="C34" s="42">
        <v>28.30188679245283</v>
      </c>
      <c r="D34" s="41">
        <v>424</v>
      </c>
      <c r="E34" s="37">
        <v>150</v>
      </c>
    </row>
    <row r="35" spans="1:5" x14ac:dyDescent="0.25">
      <c r="A35" s="7">
        <v>34</v>
      </c>
      <c r="B35" s="42">
        <v>6000</v>
      </c>
      <c r="C35" s="42">
        <v>33.333333333333336</v>
      </c>
      <c r="D35" s="41">
        <v>180</v>
      </c>
      <c r="E35" s="37">
        <v>280</v>
      </c>
    </row>
    <row r="36" spans="1:5" x14ac:dyDescent="0.25">
      <c r="A36" s="7">
        <v>35</v>
      </c>
      <c r="B36" s="42">
        <v>50000</v>
      </c>
      <c r="C36" s="42">
        <v>67.150147730325003</v>
      </c>
      <c r="D36" s="41">
        <v>744.6</v>
      </c>
      <c r="E36" s="37">
        <v>300</v>
      </c>
    </row>
    <row r="37" spans="1:5" x14ac:dyDescent="0.25">
      <c r="A37" s="7">
        <v>36</v>
      </c>
      <c r="B37" s="42">
        <v>4500</v>
      </c>
      <c r="C37" s="42">
        <v>26.315789473684209</v>
      </c>
      <c r="D37" s="41">
        <v>171</v>
      </c>
      <c r="E37" s="37">
        <v>250</v>
      </c>
    </row>
    <row r="38" spans="1:5" x14ac:dyDescent="0.25">
      <c r="A38" s="7">
        <v>37</v>
      </c>
      <c r="B38" s="42">
        <v>12000</v>
      </c>
      <c r="C38" s="42">
        <v>44.117647058823529</v>
      </c>
      <c r="D38" s="41">
        <v>272</v>
      </c>
      <c r="E38" s="37">
        <v>280</v>
      </c>
    </row>
    <row r="39" spans="1:5" s="39" customFormat="1" x14ac:dyDescent="0.25">
      <c r="A39" s="7">
        <v>38</v>
      </c>
      <c r="B39" s="42">
        <v>14000</v>
      </c>
      <c r="C39" s="42">
        <v>28</v>
      </c>
      <c r="D39" s="41">
        <v>500</v>
      </c>
      <c r="E39" s="37">
        <v>280</v>
      </c>
    </row>
    <row r="40" spans="1:5" x14ac:dyDescent="0.25">
      <c r="A40" s="7">
        <v>39</v>
      </c>
      <c r="B40" s="42">
        <v>20000</v>
      </c>
      <c r="C40" s="42">
        <v>86.956521739130437</v>
      </c>
      <c r="D40" s="41">
        <v>230</v>
      </c>
      <c r="E40" s="37">
        <v>280</v>
      </c>
    </row>
    <row r="41" spans="1:5" x14ac:dyDescent="0.25">
      <c r="A41" s="7">
        <v>40</v>
      </c>
      <c r="B41" s="42">
        <v>1500</v>
      </c>
      <c r="C41" s="42">
        <v>29.411764705882351</v>
      </c>
      <c r="D41" s="41">
        <v>51</v>
      </c>
      <c r="E41" s="37">
        <v>250</v>
      </c>
    </row>
    <row r="42" spans="1:5" x14ac:dyDescent="0.25">
      <c r="A42" s="7">
        <v>41</v>
      </c>
      <c r="B42" s="42">
        <v>6000</v>
      </c>
      <c r="C42" s="42">
        <v>58.122638767800055</v>
      </c>
      <c r="D42" s="41">
        <v>103.23</v>
      </c>
      <c r="E42" s="37">
        <v>140</v>
      </c>
    </row>
    <row r="43" spans="1:5" s="39" customFormat="1" x14ac:dyDescent="0.25">
      <c r="A43" s="7">
        <v>42</v>
      </c>
      <c r="B43" s="42">
        <v>5000</v>
      </c>
      <c r="C43" s="42">
        <v>35.714285714285715</v>
      </c>
      <c r="D43" s="41">
        <v>140</v>
      </c>
      <c r="E43" s="37">
        <v>140</v>
      </c>
    </row>
    <row r="44" spans="1:5" x14ac:dyDescent="0.25">
      <c r="A44" s="7">
        <v>43</v>
      </c>
      <c r="B44" s="42">
        <v>3000</v>
      </c>
      <c r="C44" s="42">
        <v>41.666666666666664</v>
      </c>
      <c r="D44" s="41">
        <v>72</v>
      </c>
      <c r="E44" s="37">
        <v>120</v>
      </c>
    </row>
    <row r="45" spans="1:5" x14ac:dyDescent="0.25">
      <c r="A45" s="7">
        <v>44</v>
      </c>
      <c r="B45" s="42">
        <v>3250</v>
      </c>
      <c r="C45" s="42">
        <v>45.138888888888886</v>
      </c>
      <c r="D45" s="41">
        <v>72</v>
      </c>
      <c r="E45" s="37">
        <v>120</v>
      </c>
    </row>
    <row r="46" spans="1:5" s="39" customFormat="1" x14ac:dyDescent="0.25">
      <c r="A46" s="7">
        <v>45</v>
      </c>
      <c r="B46" s="42">
        <v>10000</v>
      </c>
      <c r="C46" s="42">
        <v>29.445540472895377</v>
      </c>
      <c r="D46" s="41">
        <v>339.61</v>
      </c>
      <c r="E46" s="37">
        <v>150</v>
      </c>
    </row>
    <row r="47" spans="1:5" x14ac:dyDescent="0.25">
      <c r="A47" s="7">
        <v>46</v>
      </c>
      <c r="B47" s="42">
        <v>6500</v>
      </c>
      <c r="C47" s="42">
        <v>110.16949152542372</v>
      </c>
      <c r="D47" s="41">
        <v>59</v>
      </c>
      <c r="E47" s="37">
        <v>220</v>
      </c>
    </row>
    <row r="48" spans="1:5" s="39" customFormat="1" x14ac:dyDescent="0.25">
      <c r="A48" s="47">
        <v>47</v>
      </c>
      <c r="B48" s="50">
        <v>10800</v>
      </c>
      <c r="C48" s="42">
        <v>107.6662346725152</v>
      </c>
      <c r="D48" s="49">
        <v>100.31</v>
      </c>
      <c r="E48" s="47">
        <v>180</v>
      </c>
    </row>
    <row r="49" spans="1:5" x14ac:dyDescent="0.25">
      <c r="A49" s="7">
        <v>48</v>
      </c>
      <c r="B49" s="42">
        <v>5000</v>
      </c>
      <c r="C49" s="42">
        <v>90.025207057976232</v>
      </c>
      <c r="D49" s="41">
        <v>55.54</v>
      </c>
      <c r="E49" s="37">
        <v>130</v>
      </c>
    </row>
    <row r="50" spans="1:5" s="39" customFormat="1" x14ac:dyDescent="0.25">
      <c r="A50" s="7">
        <v>49</v>
      </c>
      <c r="B50" s="42">
        <v>800</v>
      </c>
      <c r="C50" s="42">
        <v>36.630036630036628</v>
      </c>
      <c r="D50" s="41">
        <v>21.84</v>
      </c>
      <c r="E50" s="37">
        <v>250</v>
      </c>
    </row>
    <row r="51" spans="1:5" s="39" customFormat="1" x14ac:dyDescent="0.25">
      <c r="A51" s="7">
        <v>50</v>
      </c>
      <c r="B51" s="42">
        <v>2000</v>
      </c>
      <c r="C51" s="42">
        <v>51.282051282051285</v>
      </c>
      <c r="D51" s="41">
        <v>39</v>
      </c>
      <c r="E51" s="37">
        <v>250</v>
      </c>
    </row>
    <row r="52" spans="1:5" s="39" customFormat="1" x14ac:dyDescent="0.25">
      <c r="A52" s="7">
        <v>51</v>
      </c>
      <c r="B52" s="42">
        <v>1800</v>
      </c>
      <c r="C52" s="42">
        <v>31.63444639718805</v>
      </c>
      <c r="D52" s="41">
        <v>56.9</v>
      </c>
      <c r="E52" s="37">
        <v>250</v>
      </c>
    </row>
    <row r="53" spans="1:5" x14ac:dyDescent="0.25">
      <c r="A53" s="7">
        <v>52</v>
      </c>
      <c r="B53" s="42">
        <v>20000</v>
      </c>
      <c r="C53" s="42">
        <v>57.306590257879655</v>
      </c>
      <c r="D53" s="41">
        <v>349</v>
      </c>
      <c r="E53" s="37">
        <v>280</v>
      </c>
    </row>
    <row r="54" spans="1:5" s="39" customFormat="1" x14ac:dyDescent="0.25">
      <c r="A54" s="7">
        <v>53</v>
      </c>
      <c r="B54" s="42">
        <v>5900</v>
      </c>
      <c r="C54" s="42">
        <v>21.307331166486097</v>
      </c>
      <c r="D54" s="41">
        <v>276.89999999999998</v>
      </c>
      <c r="E54" s="37">
        <v>280</v>
      </c>
    </row>
    <row r="55" spans="1:5" x14ac:dyDescent="0.25">
      <c r="A55" s="7">
        <v>54</v>
      </c>
      <c r="B55" s="42">
        <v>3500</v>
      </c>
      <c r="C55" s="42">
        <v>31.818181818181817</v>
      </c>
      <c r="D55" s="41">
        <v>110</v>
      </c>
      <c r="E55" s="37">
        <v>280</v>
      </c>
    </row>
    <row r="56" spans="1:5" x14ac:dyDescent="0.25">
      <c r="A56" s="7">
        <v>55</v>
      </c>
      <c r="B56" s="42">
        <v>3000</v>
      </c>
      <c r="C56" s="42">
        <v>38.46153846153846</v>
      </c>
      <c r="D56" s="41">
        <v>78</v>
      </c>
      <c r="E56" s="37">
        <v>250</v>
      </c>
    </row>
    <row r="57" spans="1:5" x14ac:dyDescent="0.25">
      <c r="A57" s="7">
        <v>56</v>
      </c>
      <c r="B57" s="42">
        <v>8199</v>
      </c>
      <c r="C57" s="42">
        <v>24.329376854599406</v>
      </c>
      <c r="D57" s="41">
        <v>337</v>
      </c>
      <c r="E57" s="37">
        <v>250</v>
      </c>
    </row>
    <row r="58" spans="1:5" s="39" customFormat="1" x14ac:dyDescent="0.25">
      <c r="A58" s="7">
        <v>57</v>
      </c>
      <c r="B58" s="42">
        <v>6000</v>
      </c>
      <c r="C58" s="42">
        <v>46.153846153846153</v>
      </c>
      <c r="D58" s="41">
        <v>130</v>
      </c>
      <c r="E58" s="37">
        <v>280</v>
      </c>
    </row>
    <row r="59" spans="1:5" x14ac:dyDescent="0.25">
      <c r="A59" s="7">
        <v>58</v>
      </c>
      <c r="B59" s="42">
        <v>12000</v>
      </c>
      <c r="C59" s="42">
        <v>36.363636363636367</v>
      </c>
      <c r="D59" s="41">
        <v>330</v>
      </c>
      <c r="E59" s="37">
        <v>280</v>
      </c>
    </row>
    <row r="60" spans="1:5" x14ac:dyDescent="0.25">
      <c r="A60" s="7">
        <v>59</v>
      </c>
      <c r="B60" s="42">
        <v>5000</v>
      </c>
      <c r="C60" s="42">
        <v>102.04081632653062</v>
      </c>
      <c r="D60" s="41">
        <v>49</v>
      </c>
      <c r="E60" s="37">
        <v>280</v>
      </c>
    </row>
    <row r="61" spans="1:5" s="39" customFormat="1" x14ac:dyDescent="0.25">
      <c r="A61" s="7">
        <v>60</v>
      </c>
      <c r="B61" s="42">
        <v>5000</v>
      </c>
      <c r="C61" s="42">
        <v>23.696682464454977</v>
      </c>
      <c r="D61" s="41">
        <v>211</v>
      </c>
      <c r="E61" s="37">
        <v>280</v>
      </c>
    </row>
    <row r="62" spans="1:5" x14ac:dyDescent="0.25">
      <c r="A62" s="7">
        <v>61</v>
      </c>
      <c r="B62" s="42">
        <v>1600</v>
      </c>
      <c r="C62" s="42">
        <v>41.025641025641029</v>
      </c>
      <c r="D62" s="41">
        <v>39</v>
      </c>
      <c r="E62" s="37">
        <v>250</v>
      </c>
    </row>
    <row r="63" spans="1:5" x14ac:dyDescent="0.25">
      <c r="A63" s="7">
        <v>62</v>
      </c>
      <c r="B63" s="42">
        <v>26000</v>
      </c>
      <c r="C63" s="42">
        <v>39.156626506024097</v>
      </c>
      <c r="D63" s="41">
        <v>664</v>
      </c>
      <c r="E63" s="37">
        <v>280</v>
      </c>
    </row>
    <row r="64" spans="1:5" x14ac:dyDescent="0.25">
      <c r="A64" s="7">
        <v>63</v>
      </c>
      <c r="B64" s="42">
        <v>3500</v>
      </c>
      <c r="C64" s="42">
        <v>55.555555555555557</v>
      </c>
      <c r="D64" s="41">
        <v>63</v>
      </c>
      <c r="E64" s="37">
        <v>280</v>
      </c>
    </row>
    <row r="65" spans="1:5" x14ac:dyDescent="0.25">
      <c r="A65" s="7">
        <v>64</v>
      </c>
      <c r="B65" s="42">
        <v>19000</v>
      </c>
      <c r="C65" s="42">
        <v>35.945363048166783</v>
      </c>
      <c r="D65" s="41">
        <v>528.58000000000004</v>
      </c>
      <c r="E65" s="37">
        <v>280</v>
      </c>
    </row>
    <row r="66" spans="1:5" x14ac:dyDescent="0.25">
      <c r="A66" s="7">
        <v>65</v>
      </c>
      <c r="B66" s="42">
        <v>7900</v>
      </c>
      <c r="C66" s="42">
        <v>42.021276595744681</v>
      </c>
      <c r="D66" s="41">
        <v>188</v>
      </c>
      <c r="E66" s="37">
        <v>280</v>
      </c>
    </row>
    <row r="67" spans="1:5" x14ac:dyDescent="0.25">
      <c r="A67" s="7">
        <v>66</v>
      </c>
      <c r="B67" s="42">
        <v>16500</v>
      </c>
      <c r="C67" s="42">
        <v>29.529144370671297</v>
      </c>
      <c r="D67" s="41">
        <v>558.77</v>
      </c>
      <c r="E67" s="37">
        <v>280</v>
      </c>
    </row>
    <row r="68" spans="1:5" x14ac:dyDescent="0.25">
      <c r="A68" s="7">
        <v>67</v>
      </c>
      <c r="B68" s="42">
        <v>1500</v>
      </c>
      <c r="C68" s="42">
        <v>66.254416961130744</v>
      </c>
      <c r="D68" s="41">
        <v>22.64</v>
      </c>
      <c r="E68" s="37">
        <v>280</v>
      </c>
    </row>
    <row r="69" spans="1:5" x14ac:dyDescent="0.25">
      <c r="A69" s="7">
        <v>68</v>
      </c>
      <c r="B69" s="42">
        <v>11000</v>
      </c>
      <c r="C69" s="42">
        <v>83.333333333333329</v>
      </c>
      <c r="D69" s="41">
        <v>132</v>
      </c>
      <c r="E69" s="37">
        <v>280</v>
      </c>
    </row>
    <row r="70" spans="1:5" x14ac:dyDescent="0.25">
      <c r="A70" s="7">
        <v>69</v>
      </c>
      <c r="B70" s="42">
        <v>3000</v>
      </c>
      <c r="C70" s="42">
        <v>33.333333333333336</v>
      </c>
      <c r="D70" s="41">
        <v>90</v>
      </c>
      <c r="E70" s="37">
        <v>250</v>
      </c>
    </row>
    <row r="71" spans="1:5" s="39" customFormat="1" x14ac:dyDescent="0.25">
      <c r="A71" s="47">
        <v>70</v>
      </c>
      <c r="B71" s="50">
        <v>12000</v>
      </c>
      <c r="C71" s="42">
        <v>120</v>
      </c>
      <c r="D71" s="49">
        <v>100</v>
      </c>
      <c r="E71" s="47">
        <v>280</v>
      </c>
    </row>
    <row r="72" spans="1:5" s="39" customFormat="1" x14ac:dyDescent="0.25">
      <c r="A72" s="7">
        <v>71</v>
      </c>
      <c r="B72" s="42">
        <v>2700</v>
      </c>
      <c r="C72" s="42">
        <v>49.019607843137258</v>
      </c>
      <c r="D72" s="41">
        <v>55.08</v>
      </c>
      <c r="E72" s="37">
        <v>280</v>
      </c>
    </row>
    <row r="73" spans="1:5" x14ac:dyDescent="0.25">
      <c r="A73" s="7">
        <v>72</v>
      </c>
      <c r="B73" s="42">
        <v>5000</v>
      </c>
      <c r="C73" s="42">
        <v>57.47126436781609</v>
      </c>
      <c r="D73" s="41">
        <v>87</v>
      </c>
      <c r="E73" s="37">
        <v>280</v>
      </c>
    </row>
    <row r="74" spans="1:5" x14ac:dyDescent="0.25">
      <c r="A74" s="7">
        <v>73</v>
      </c>
      <c r="B74" s="42">
        <v>30000</v>
      </c>
      <c r="C74" s="42">
        <v>80.827675396055611</v>
      </c>
      <c r="D74" s="41">
        <v>371.16</v>
      </c>
      <c r="E74" s="37">
        <v>280</v>
      </c>
    </row>
    <row r="75" spans="1:5" x14ac:dyDescent="0.25">
      <c r="A75" s="7">
        <v>74</v>
      </c>
      <c r="B75" s="42">
        <v>8000</v>
      </c>
      <c r="C75" s="42">
        <v>70.175438596491233</v>
      </c>
      <c r="D75" s="41">
        <v>114</v>
      </c>
      <c r="E75" s="37">
        <v>280</v>
      </c>
    </row>
    <row r="76" spans="1:5" s="39" customFormat="1" x14ac:dyDescent="0.25">
      <c r="A76" s="7">
        <v>75</v>
      </c>
      <c r="B76" s="42">
        <v>15000</v>
      </c>
      <c r="C76" s="42">
        <v>28.846153846153847</v>
      </c>
      <c r="D76" s="41">
        <v>520</v>
      </c>
      <c r="E76" s="37">
        <v>280</v>
      </c>
    </row>
    <row r="77" spans="1:5" s="39" customFormat="1" x14ac:dyDescent="0.25">
      <c r="A77" s="7">
        <v>76</v>
      </c>
      <c r="B77" s="42">
        <v>15000</v>
      </c>
      <c r="C77" s="42">
        <v>50</v>
      </c>
      <c r="D77" s="41">
        <v>300</v>
      </c>
      <c r="E77" s="37">
        <v>280</v>
      </c>
    </row>
    <row r="78" spans="1:5" x14ac:dyDescent="0.25">
      <c r="A78" s="7">
        <v>77</v>
      </c>
      <c r="B78" s="42">
        <v>6000</v>
      </c>
      <c r="C78" s="42">
        <v>20.905923344947734</v>
      </c>
      <c r="D78" s="41">
        <v>287</v>
      </c>
      <c r="E78" s="37">
        <v>280</v>
      </c>
    </row>
    <row r="79" spans="1:5" x14ac:dyDescent="0.25">
      <c r="A79" s="7">
        <v>78</v>
      </c>
      <c r="B79" s="42">
        <v>6000</v>
      </c>
      <c r="C79" s="42">
        <v>25.026068821689261</v>
      </c>
      <c r="D79" s="41">
        <v>239.75</v>
      </c>
      <c r="E79" s="37">
        <v>280</v>
      </c>
    </row>
    <row r="80" spans="1:5" x14ac:dyDescent="0.25">
      <c r="A80" s="7">
        <v>79</v>
      </c>
      <c r="B80" s="42">
        <v>6000</v>
      </c>
      <c r="C80" s="42">
        <v>23.80952380952381</v>
      </c>
      <c r="D80" s="41">
        <v>252</v>
      </c>
      <c r="E80" s="37">
        <v>280</v>
      </c>
    </row>
    <row r="81" spans="1:5" x14ac:dyDescent="0.25">
      <c r="A81" s="7">
        <v>80</v>
      </c>
      <c r="B81" s="42">
        <v>4000</v>
      </c>
      <c r="C81" s="42">
        <v>23.255813953488371</v>
      </c>
      <c r="D81" s="41">
        <v>172</v>
      </c>
      <c r="E81" s="37">
        <v>280</v>
      </c>
    </row>
    <row r="82" spans="1:5" x14ac:dyDescent="0.25">
      <c r="A82" s="7">
        <v>81</v>
      </c>
      <c r="B82" s="42">
        <v>7500</v>
      </c>
      <c r="C82" s="42">
        <v>57.692307692307693</v>
      </c>
      <c r="D82" s="41">
        <v>130</v>
      </c>
      <c r="E82" s="37">
        <v>280</v>
      </c>
    </row>
    <row r="83" spans="1:5" x14ac:dyDescent="0.25">
      <c r="A83" s="7">
        <v>82</v>
      </c>
      <c r="B83" s="42">
        <v>15000</v>
      </c>
      <c r="C83" s="42">
        <v>93.75</v>
      </c>
      <c r="D83" s="41">
        <v>160</v>
      </c>
      <c r="E83" s="37">
        <v>280</v>
      </c>
    </row>
    <row r="84" spans="1:5" s="39" customFormat="1" x14ac:dyDescent="0.25">
      <c r="A84" s="7">
        <v>83</v>
      </c>
      <c r="B84" s="42">
        <v>35000</v>
      </c>
      <c r="C84" s="42">
        <v>87.5</v>
      </c>
      <c r="D84" s="41">
        <v>400</v>
      </c>
      <c r="E84" s="37">
        <v>280</v>
      </c>
    </row>
    <row r="85" spans="1:5" x14ac:dyDescent="0.25">
      <c r="A85" s="7">
        <v>84</v>
      </c>
      <c r="B85" s="42">
        <v>3500</v>
      </c>
      <c r="C85" s="42">
        <v>77.777777777777771</v>
      </c>
      <c r="D85" s="41">
        <v>45</v>
      </c>
      <c r="E85" s="37">
        <v>280</v>
      </c>
    </row>
    <row r="86" spans="1:5" x14ac:dyDescent="0.25">
      <c r="A86" s="7">
        <v>85</v>
      </c>
      <c r="B86" s="42">
        <v>1500</v>
      </c>
      <c r="C86" s="42">
        <v>37.5</v>
      </c>
      <c r="D86" s="41">
        <v>40</v>
      </c>
      <c r="E86" s="37">
        <v>250</v>
      </c>
    </row>
    <row r="87" spans="1:5" x14ac:dyDescent="0.25">
      <c r="A87" s="7">
        <v>86</v>
      </c>
      <c r="B87" s="42">
        <v>4600</v>
      </c>
      <c r="C87" s="42">
        <v>73.015873015873012</v>
      </c>
      <c r="D87" s="41">
        <v>63</v>
      </c>
      <c r="E87" s="37">
        <v>280</v>
      </c>
    </row>
    <row r="88" spans="1:5" x14ac:dyDescent="0.25">
      <c r="A88" s="7">
        <v>87</v>
      </c>
      <c r="B88" s="42">
        <v>4600</v>
      </c>
      <c r="C88" s="42">
        <v>47.422680412371136</v>
      </c>
      <c r="D88" s="41">
        <v>97</v>
      </c>
      <c r="E88" s="37">
        <v>280</v>
      </c>
    </row>
    <row r="89" spans="1:5" s="39" customFormat="1" x14ac:dyDescent="0.25">
      <c r="A89" s="7">
        <v>88</v>
      </c>
      <c r="B89" s="42">
        <v>91500</v>
      </c>
      <c r="C89" s="42">
        <v>35.192307692307693</v>
      </c>
      <c r="D89" s="41">
        <v>2600</v>
      </c>
      <c r="E89" s="37">
        <v>280</v>
      </c>
    </row>
    <row r="90" spans="1:5" s="39" customFormat="1" x14ac:dyDescent="0.25">
      <c r="A90" s="7">
        <v>89</v>
      </c>
      <c r="B90" s="42">
        <v>15000</v>
      </c>
      <c r="C90" s="42">
        <v>38.860103626943008</v>
      </c>
      <c r="D90" s="41">
        <v>386</v>
      </c>
      <c r="E90" s="37">
        <v>280</v>
      </c>
    </row>
    <row r="91" spans="1:5" s="39" customFormat="1" x14ac:dyDescent="0.25">
      <c r="A91" s="7">
        <v>90</v>
      </c>
      <c r="B91" s="42">
        <v>3510</v>
      </c>
      <c r="C91" s="42">
        <v>20.526315789473685</v>
      </c>
      <c r="D91" s="41">
        <v>171</v>
      </c>
      <c r="E91" s="37">
        <v>250</v>
      </c>
    </row>
    <row r="92" spans="1:5" x14ac:dyDescent="0.25">
      <c r="A92" s="7">
        <v>91</v>
      </c>
      <c r="B92" s="42">
        <v>6000</v>
      </c>
      <c r="C92" s="42">
        <v>60</v>
      </c>
      <c r="D92" s="41">
        <v>100</v>
      </c>
      <c r="E92" s="37">
        <v>250</v>
      </c>
    </row>
    <row r="93" spans="1:5" s="39" customFormat="1" x14ac:dyDescent="0.25">
      <c r="A93" s="7">
        <v>92</v>
      </c>
      <c r="B93" s="42">
        <v>3500</v>
      </c>
      <c r="C93" s="42">
        <v>64.81481481481481</v>
      </c>
      <c r="D93" s="41">
        <v>54</v>
      </c>
      <c r="E93" s="37">
        <v>250</v>
      </c>
    </row>
    <row r="94" spans="1:5" s="39" customFormat="1" x14ac:dyDescent="0.25">
      <c r="A94" s="7">
        <v>93</v>
      </c>
      <c r="B94" s="42">
        <v>8000</v>
      </c>
      <c r="C94" s="42">
        <v>22.857142857142858</v>
      </c>
      <c r="D94" s="41">
        <v>350</v>
      </c>
      <c r="E94" s="37">
        <v>280</v>
      </c>
    </row>
    <row r="95" spans="1:5" x14ac:dyDescent="0.25">
      <c r="A95" s="7">
        <v>94</v>
      </c>
      <c r="B95" s="42">
        <v>2500</v>
      </c>
      <c r="C95" s="42">
        <v>22.727272727272727</v>
      </c>
      <c r="D95" s="41">
        <v>110</v>
      </c>
      <c r="E95" s="37">
        <v>250</v>
      </c>
    </row>
    <row r="96" spans="1:5" x14ac:dyDescent="0.25">
      <c r="A96" s="7">
        <v>95</v>
      </c>
      <c r="B96" s="42">
        <v>14000</v>
      </c>
      <c r="C96" s="42">
        <v>77.777777777777771</v>
      </c>
      <c r="D96" s="41">
        <v>180</v>
      </c>
      <c r="E96" s="37">
        <v>280</v>
      </c>
    </row>
    <row r="97" spans="1:5" x14ac:dyDescent="0.25">
      <c r="A97" s="7">
        <v>96</v>
      </c>
      <c r="B97" s="42">
        <v>10000</v>
      </c>
      <c r="C97" s="42">
        <v>40</v>
      </c>
      <c r="D97" s="41">
        <v>250</v>
      </c>
      <c r="E97" s="37">
        <v>280</v>
      </c>
    </row>
    <row r="98" spans="1:5" s="39" customFormat="1" x14ac:dyDescent="0.25">
      <c r="A98" s="47">
        <v>97</v>
      </c>
      <c r="B98" s="50">
        <v>3500</v>
      </c>
      <c r="C98" s="42">
        <v>140</v>
      </c>
      <c r="D98" s="49">
        <v>25</v>
      </c>
      <c r="E98" s="47">
        <v>220</v>
      </c>
    </row>
    <row r="99" spans="1:5" x14ac:dyDescent="0.25">
      <c r="A99" s="7">
        <v>98</v>
      </c>
      <c r="B99" s="42">
        <v>7000</v>
      </c>
      <c r="C99" s="42">
        <v>114.75409836065573</v>
      </c>
      <c r="D99" s="41">
        <v>61</v>
      </c>
      <c r="E99" s="37">
        <v>220</v>
      </c>
    </row>
    <row r="100" spans="1:5" x14ac:dyDescent="0.25">
      <c r="A100" s="7">
        <v>99</v>
      </c>
      <c r="B100" s="42">
        <v>5000</v>
      </c>
      <c r="C100" s="42">
        <v>89.285714285714292</v>
      </c>
      <c r="D100" s="41">
        <v>56</v>
      </c>
      <c r="E100" s="37">
        <v>180</v>
      </c>
    </row>
    <row r="101" spans="1:5" x14ac:dyDescent="0.25">
      <c r="A101" s="7">
        <v>100</v>
      </c>
      <c r="B101" s="42">
        <v>1850</v>
      </c>
      <c r="C101" s="42">
        <v>77.083333333333329</v>
      </c>
      <c r="D101" s="41">
        <v>24</v>
      </c>
      <c r="E101" s="37">
        <v>70</v>
      </c>
    </row>
    <row r="102" spans="1:5" x14ac:dyDescent="0.25">
      <c r="A102" s="7">
        <v>101</v>
      </c>
      <c r="B102" s="42">
        <v>800</v>
      </c>
      <c r="C102" s="42">
        <v>55.248618784530386</v>
      </c>
      <c r="D102" s="41">
        <v>14.48</v>
      </c>
      <c r="E102" s="37">
        <v>70</v>
      </c>
    </row>
    <row r="103" spans="1:5" x14ac:dyDescent="0.25">
      <c r="A103" s="7">
        <v>102</v>
      </c>
      <c r="B103" s="42">
        <v>1200</v>
      </c>
      <c r="C103" s="42">
        <v>48</v>
      </c>
      <c r="D103" s="41">
        <v>25</v>
      </c>
      <c r="E103" s="37">
        <v>70</v>
      </c>
    </row>
    <row r="104" spans="1:5" x14ac:dyDescent="0.25">
      <c r="A104" s="7">
        <v>103</v>
      </c>
      <c r="B104" s="42">
        <v>15000</v>
      </c>
      <c r="C104" s="42">
        <v>47.468354430379748</v>
      </c>
      <c r="D104" s="41">
        <v>316</v>
      </c>
      <c r="E104" s="37">
        <v>150</v>
      </c>
    </row>
    <row r="105" spans="1:5" x14ac:dyDescent="0.25">
      <c r="A105" s="7">
        <v>104</v>
      </c>
      <c r="B105" s="42">
        <v>4800</v>
      </c>
      <c r="C105" s="42">
        <v>51.474530831099194</v>
      </c>
      <c r="D105" s="41">
        <v>93.25</v>
      </c>
      <c r="E105" s="37">
        <v>190</v>
      </c>
    </row>
    <row r="106" spans="1:5" s="39" customFormat="1" x14ac:dyDescent="0.25">
      <c r="A106" s="7">
        <v>105</v>
      </c>
      <c r="B106" s="42">
        <v>2900</v>
      </c>
      <c r="C106" s="42">
        <v>36.25</v>
      </c>
      <c r="D106" s="41">
        <v>80</v>
      </c>
      <c r="E106" s="37">
        <v>140</v>
      </c>
    </row>
    <row r="107" spans="1:5" x14ac:dyDescent="0.25">
      <c r="A107" s="7">
        <v>106</v>
      </c>
      <c r="B107" s="42">
        <v>1700</v>
      </c>
      <c r="C107" s="42">
        <v>41.463414634146339</v>
      </c>
      <c r="D107" s="41">
        <v>41</v>
      </c>
      <c r="E107" s="37">
        <v>140</v>
      </c>
    </row>
    <row r="108" spans="1:5" x14ac:dyDescent="0.25">
      <c r="A108" s="7">
        <v>107</v>
      </c>
      <c r="B108" s="42">
        <v>3394</v>
      </c>
      <c r="C108" s="42">
        <v>22.626666666666665</v>
      </c>
      <c r="D108" s="41">
        <v>150</v>
      </c>
      <c r="E108" s="37">
        <v>80</v>
      </c>
    </row>
    <row r="109" spans="1:5" x14ac:dyDescent="0.25">
      <c r="A109" s="7">
        <v>108</v>
      </c>
      <c r="B109" s="42">
        <v>4300</v>
      </c>
      <c r="C109" s="42">
        <v>28.666666666666668</v>
      </c>
      <c r="D109" s="41">
        <v>150</v>
      </c>
      <c r="E109" s="37">
        <v>150</v>
      </c>
    </row>
    <row r="110" spans="1:5" x14ac:dyDescent="0.25">
      <c r="A110" s="7">
        <v>109</v>
      </c>
      <c r="B110" s="42">
        <v>22000</v>
      </c>
      <c r="C110" s="42">
        <v>73.333333333333329</v>
      </c>
      <c r="D110" s="41">
        <v>300</v>
      </c>
      <c r="E110" s="37">
        <v>180</v>
      </c>
    </row>
    <row r="111" spans="1:5" x14ac:dyDescent="0.25">
      <c r="A111" s="7">
        <v>110</v>
      </c>
      <c r="B111" s="42">
        <v>6500</v>
      </c>
      <c r="C111" s="42">
        <v>48.148148148148145</v>
      </c>
      <c r="D111" s="41">
        <v>135</v>
      </c>
      <c r="E111" s="37">
        <v>180</v>
      </c>
    </row>
    <row r="112" spans="1:5" s="39" customFormat="1" x14ac:dyDescent="0.25">
      <c r="A112" s="7">
        <v>111</v>
      </c>
      <c r="B112" s="42">
        <v>3500</v>
      </c>
      <c r="C112" s="42">
        <v>24.64788732394366</v>
      </c>
      <c r="D112" s="41">
        <v>142</v>
      </c>
      <c r="E112" s="37">
        <v>180</v>
      </c>
    </row>
    <row r="113" spans="1:5" x14ac:dyDescent="0.25">
      <c r="A113" s="7">
        <v>112</v>
      </c>
      <c r="B113" s="42">
        <v>4500</v>
      </c>
      <c r="C113" s="42">
        <v>90</v>
      </c>
      <c r="D113" s="41">
        <v>50</v>
      </c>
      <c r="E113" s="37">
        <v>190</v>
      </c>
    </row>
    <row r="114" spans="1:5" x14ac:dyDescent="0.25">
      <c r="A114" s="7">
        <v>113</v>
      </c>
      <c r="B114" s="42">
        <v>5500</v>
      </c>
      <c r="C114" s="42">
        <v>78.571428571428569</v>
      </c>
      <c r="D114" s="41">
        <v>70</v>
      </c>
      <c r="E114" s="37">
        <v>190</v>
      </c>
    </row>
    <row r="115" spans="1:5" x14ac:dyDescent="0.25">
      <c r="A115" s="7">
        <v>114</v>
      </c>
      <c r="B115" s="42">
        <v>4450</v>
      </c>
      <c r="C115" s="42">
        <v>23.421052631578949</v>
      </c>
      <c r="D115" s="41">
        <v>190</v>
      </c>
      <c r="E115" s="37">
        <v>70</v>
      </c>
    </row>
    <row r="116" spans="1:5" x14ac:dyDescent="0.25">
      <c r="A116" s="7">
        <v>115</v>
      </c>
      <c r="B116" s="42">
        <v>20000</v>
      </c>
      <c r="C116" s="42">
        <v>29.411764705882351</v>
      </c>
      <c r="D116" s="41">
        <v>680</v>
      </c>
      <c r="E116" s="37">
        <v>70</v>
      </c>
    </row>
    <row r="117" spans="1:5" x14ac:dyDescent="0.25">
      <c r="A117" s="7">
        <v>116</v>
      </c>
      <c r="B117" s="42">
        <v>2400</v>
      </c>
      <c r="C117" s="42">
        <v>26.666666666666668</v>
      </c>
      <c r="D117" s="41">
        <v>90</v>
      </c>
      <c r="E117" s="37">
        <v>70</v>
      </c>
    </row>
    <row r="118" spans="1:5" x14ac:dyDescent="0.25">
      <c r="A118" s="7">
        <v>117</v>
      </c>
      <c r="B118" s="42">
        <v>1200</v>
      </c>
      <c r="C118" s="42">
        <v>45.714285714285715</v>
      </c>
      <c r="D118" s="41">
        <v>26.25</v>
      </c>
      <c r="E118" s="37">
        <v>150</v>
      </c>
    </row>
    <row r="119" spans="1:5" x14ac:dyDescent="0.25">
      <c r="A119" s="7">
        <v>118</v>
      </c>
      <c r="B119" s="42">
        <v>1500</v>
      </c>
      <c r="C119" s="42">
        <v>26.666666666666668</v>
      </c>
      <c r="D119" s="41">
        <v>56.25</v>
      </c>
      <c r="E119" s="37">
        <v>180</v>
      </c>
    </row>
    <row r="120" spans="1:5" x14ac:dyDescent="0.25">
      <c r="A120" s="7">
        <v>119</v>
      </c>
      <c r="B120" s="42">
        <v>5500</v>
      </c>
      <c r="C120" s="42">
        <v>67.073170731707322</v>
      </c>
      <c r="D120" s="41">
        <v>82</v>
      </c>
      <c r="E120" s="37">
        <v>150</v>
      </c>
    </row>
    <row r="121" spans="1:5" x14ac:dyDescent="0.25">
      <c r="A121" s="7">
        <v>120</v>
      </c>
      <c r="B121" s="42">
        <v>3000</v>
      </c>
      <c r="C121" s="42">
        <v>21.897810218978101</v>
      </c>
      <c r="D121" s="41">
        <v>137</v>
      </c>
      <c r="E121" s="37">
        <v>100</v>
      </c>
    </row>
    <row r="122" spans="1:5" x14ac:dyDescent="0.25">
      <c r="A122" s="7">
        <v>121</v>
      </c>
      <c r="B122" s="42">
        <v>1650</v>
      </c>
      <c r="C122" s="42">
        <v>43.421052631578945</v>
      </c>
      <c r="D122" s="41">
        <v>38</v>
      </c>
      <c r="E122" s="37">
        <v>73</v>
      </c>
    </row>
    <row r="123" spans="1:5" x14ac:dyDescent="0.25">
      <c r="A123" s="7">
        <v>122</v>
      </c>
      <c r="B123" s="42">
        <v>1300</v>
      </c>
      <c r="C123" s="42">
        <v>21.666666666666668</v>
      </c>
      <c r="D123" s="41">
        <v>60</v>
      </c>
      <c r="E123" s="37">
        <v>80</v>
      </c>
    </row>
    <row r="124" spans="1:5" x14ac:dyDescent="0.25">
      <c r="A124" s="7">
        <v>123</v>
      </c>
      <c r="B124" s="42">
        <v>1600</v>
      </c>
      <c r="C124" s="42">
        <v>26.666666666666668</v>
      </c>
      <c r="D124" s="41">
        <v>60</v>
      </c>
      <c r="E124" s="37">
        <v>250</v>
      </c>
    </row>
    <row r="125" spans="1:5" x14ac:dyDescent="0.25">
      <c r="A125" s="7">
        <v>124</v>
      </c>
      <c r="B125" s="42">
        <v>2700</v>
      </c>
      <c r="C125" s="42">
        <v>62.790697674418603</v>
      </c>
      <c r="D125" s="41">
        <v>43</v>
      </c>
      <c r="E125" s="37">
        <v>250</v>
      </c>
    </row>
    <row r="126" spans="1:5" x14ac:dyDescent="0.25">
      <c r="A126" s="7">
        <v>125</v>
      </c>
      <c r="B126" s="42">
        <v>7000</v>
      </c>
      <c r="C126" s="42">
        <v>41.176470588235297</v>
      </c>
      <c r="D126" s="41">
        <v>170</v>
      </c>
      <c r="E126" s="37">
        <v>250</v>
      </c>
    </row>
    <row r="127" spans="1:5" x14ac:dyDescent="0.25">
      <c r="A127" s="7">
        <v>126</v>
      </c>
      <c r="B127" s="42">
        <v>6500</v>
      </c>
      <c r="C127" s="42">
        <v>72.222222222222229</v>
      </c>
      <c r="D127" s="41">
        <v>90</v>
      </c>
      <c r="E127" s="37">
        <v>170</v>
      </c>
    </row>
    <row r="128" spans="1:5" x14ac:dyDescent="0.25">
      <c r="A128" s="7">
        <v>127</v>
      </c>
      <c r="B128" s="42">
        <v>11000</v>
      </c>
      <c r="C128" s="42">
        <v>55</v>
      </c>
      <c r="D128" s="41">
        <v>200</v>
      </c>
      <c r="E128" s="37">
        <v>170</v>
      </c>
    </row>
    <row r="129" spans="1:5" x14ac:dyDescent="0.25">
      <c r="A129" s="7">
        <v>128</v>
      </c>
      <c r="B129" s="42">
        <v>3500</v>
      </c>
      <c r="C129" s="42">
        <v>38.888888888888886</v>
      </c>
      <c r="D129" s="41">
        <v>90</v>
      </c>
      <c r="E129" s="37">
        <v>250</v>
      </c>
    </row>
    <row r="130" spans="1:5" x14ac:dyDescent="0.25">
      <c r="A130" s="7">
        <v>129</v>
      </c>
      <c r="B130" s="42">
        <v>18000</v>
      </c>
      <c r="C130" s="42">
        <v>65.449785470147631</v>
      </c>
      <c r="D130" s="41">
        <v>275.02</v>
      </c>
      <c r="E130" s="37">
        <v>100</v>
      </c>
    </row>
    <row r="131" spans="1:5" x14ac:dyDescent="0.25">
      <c r="A131" s="7">
        <v>130</v>
      </c>
      <c r="B131" s="42">
        <v>1950</v>
      </c>
      <c r="C131" s="42">
        <v>28.676470588235293</v>
      </c>
      <c r="D131" s="41">
        <v>68</v>
      </c>
      <c r="E131" s="37">
        <v>100</v>
      </c>
    </row>
    <row r="132" spans="1:5" x14ac:dyDescent="0.25">
      <c r="A132" s="7">
        <v>131</v>
      </c>
      <c r="B132" s="42">
        <v>2100</v>
      </c>
      <c r="C132" s="42">
        <v>21.212121212121211</v>
      </c>
      <c r="D132" s="41">
        <v>99</v>
      </c>
      <c r="E132" s="37">
        <v>73</v>
      </c>
    </row>
    <row r="133" spans="1:5" x14ac:dyDescent="0.25">
      <c r="A133" s="7">
        <v>132</v>
      </c>
      <c r="B133" s="42">
        <v>2800</v>
      </c>
      <c r="C133" s="42">
        <v>56</v>
      </c>
      <c r="D133" s="41">
        <v>50</v>
      </c>
      <c r="E133" s="37">
        <v>73</v>
      </c>
    </row>
    <row r="134" spans="1:5" x14ac:dyDescent="0.25">
      <c r="A134" s="7">
        <v>133</v>
      </c>
      <c r="B134" s="42">
        <v>1600</v>
      </c>
      <c r="C134" s="42">
        <v>40</v>
      </c>
      <c r="D134" s="41">
        <v>40</v>
      </c>
      <c r="E134" s="37">
        <v>130</v>
      </c>
    </row>
    <row r="135" spans="1:5" x14ac:dyDescent="0.25">
      <c r="A135" s="7">
        <v>134</v>
      </c>
      <c r="B135" s="42">
        <v>10000</v>
      </c>
      <c r="C135" s="42">
        <v>36.900369003690038</v>
      </c>
      <c r="D135" s="41">
        <v>271</v>
      </c>
      <c r="E135" s="37">
        <v>130</v>
      </c>
    </row>
    <row r="136" spans="1:5" x14ac:dyDescent="0.25">
      <c r="A136" s="7">
        <v>135</v>
      </c>
      <c r="B136" s="42">
        <v>20000</v>
      </c>
      <c r="C136" s="42">
        <v>36.363636363636367</v>
      </c>
      <c r="D136" s="41">
        <v>550</v>
      </c>
      <c r="E136" s="37">
        <v>150</v>
      </c>
    </row>
    <row r="137" spans="1:5" x14ac:dyDescent="0.25">
      <c r="A137" s="7">
        <v>136</v>
      </c>
      <c r="B137" s="42">
        <v>2700</v>
      </c>
      <c r="C137" s="42">
        <v>71.05263157894737</v>
      </c>
      <c r="D137" s="41">
        <v>38</v>
      </c>
      <c r="E137" s="37">
        <v>170</v>
      </c>
    </row>
    <row r="138" spans="1:5" x14ac:dyDescent="0.25">
      <c r="A138" s="7">
        <v>137</v>
      </c>
      <c r="B138" s="42">
        <v>2700</v>
      </c>
      <c r="C138" s="42">
        <v>71.05263157894737</v>
      </c>
      <c r="D138" s="41">
        <v>38</v>
      </c>
      <c r="E138" s="37">
        <v>170</v>
      </c>
    </row>
    <row r="139" spans="1:5" x14ac:dyDescent="0.25">
      <c r="A139" s="7">
        <v>138</v>
      </c>
      <c r="B139" s="42">
        <v>6500</v>
      </c>
      <c r="C139" s="42">
        <v>49.618320610687022</v>
      </c>
      <c r="D139" s="41">
        <v>131</v>
      </c>
      <c r="E139" s="37">
        <v>73</v>
      </c>
    </row>
    <row r="140" spans="1:5" x14ac:dyDescent="0.25">
      <c r="A140" s="7">
        <v>139</v>
      </c>
      <c r="B140" s="42">
        <v>5000</v>
      </c>
      <c r="C140" s="42">
        <v>25</v>
      </c>
      <c r="D140" s="41">
        <v>200</v>
      </c>
      <c r="E140" s="37">
        <v>73</v>
      </c>
    </row>
    <row r="141" spans="1:5" x14ac:dyDescent="0.25">
      <c r="A141" s="7">
        <v>140</v>
      </c>
      <c r="B141" s="42">
        <v>1800</v>
      </c>
      <c r="C141" s="42">
        <v>25.714285714285715</v>
      </c>
      <c r="D141" s="41">
        <v>70</v>
      </c>
      <c r="E141" s="37">
        <v>73</v>
      </c>
    </row>
    <row r="142" spans="1:5" x14ac:dyDescent="0.25">
      <c r="A142" s="7">
        <v>141</v>
      </c>
      <c r="B142" s="42">
        <v>3000</v>
      </c>
      <c r="C142" s="42">
        <v>30</v>
      </c>
      <c r="D142" s="41">
        <v>100</v>
      </c>
      <c r="E142" s="37">
        <v>250</v>
      </c>
    </row>
    <row r="143" spans="1:5" s="39" customFormat="1" x14ac:dyDescent="0.25">
      <c r="A143" s="7">
        <v>142</v>
      </c>
      <c r="B143" s="42">
        <v>9900</v>
      </c>
      <c r="C143" s="42">
        <v>96.116504854368927</v>
      </c>
      <c r="D143" s="41">
        <v>103</v>
      </c>
      <c r="E143" s="37">
        <v>250</v>
      </c>
    </row>
    <row r="144" spans="1:5" x14ac:dyDescent="0.25">
      <c r="A144" s="7">
        <v>143</v>
      </c>
      <c r="B144" s="42">
        <v>25000</v>
      </c>
      <c r="C144" s="42">
        <v>31.25</v>
      </c>
      <c r="D144" s="41">
        <v>800</v>
      </c>
      <c r="E144" s="37">
        <v>250</v>
      </c>
    </row>
    <row r="145" spans="1:5" x14ac:dyDescent="0.25">
      <c r="A145" s="7">
        <v>144</v>
      </c>
      <c r="B145" s="42">
        <v>5500</v>
      </c>
      <c r="C145" s="42">
        <v>64.705882352941174</v>
      </c>
      <c r="D145" s="41">
        <v>85</v>
      </c>
      <c r="E145" s="37">
        <v>250</v>
      </c>
    </row>
    <row r="146" spans="1:5" x14ac:dyDescent="0.25">
      <c r="A146" s="7">
        <v>145</v>
      </c>
      <c r="B146" s="42">
        <v>6500</v>
      </c>
      <c r="C146" s="42">
        <v>44.217687074829932</v>
      </c>
      <c r="D146" s="41">
        <v>147</v>
      </c>
      <c r="E146" s="37">
        <v>250</v>
      </c>
    </row>
    <row r="147" spans="1:5" x14ac:dyDescent="0.25">
      <c r="A147" s="7">
        <v>146</v>
      </c>
      <c r="B147" s="42">
        <v>25000</v>
      </c>
      <c r="C147" s="42">
        <v>50.505050505050505</v>
      </c>
      <c r="D147" s="41">
        <v>495</v>
      </c>
      <c r="E147" s="37">
        <v>210</v>
      </c>
    </row>
    <row r="148" spans="1:5" s="39" customFormat="1" x14ac:dyDescent="0.25">
      <c r="A148" s="7">
        <v>147</v>
      </c>
      <c r="B148" s="42">
        <v>4900</v>
      </c>
      <c r="C148" s="42">
        <v>70</v>
      </c>
      <c r="D148" s="41">
        <v>70</v>
      </c>
      <c r="E148" s="37">
        <v>210</v>
      </c>
    </row>
    <row r="149" spans="1:5" x14ac:dyDescent="0.25">
      <c r="A149" s="7">
        <v>148</v>
      </c>
      <c r="B149" s="42">
        <v>5500</v>
      </c>
      <c r="C149" s="42">
        <v>22.161334515271175</v>
      </c>
      <c r="D149" s="41">
        <v>248.18</v>
      </c>
      <c r="E149" s="37">
        <v>210</v>
      </c>
    </row>
    <row r="150" spans="1:5" x14ac:dyDescent="0.25">
      <c r="A150" s="7">
        <v>149</v>
      </c>
      <c r="B150" s="42">
        <v>3000</v>
      </c>
      <c r="C150" s="42">
        <v>33.707865168539328</v>
      </c>
      <c r="D150" s="41">
        <v>89</v>
      </c>
      <c r="E150" s="37">
        <v>250</v>
      </c>
    </row>
    <row r="151" spans="1:5" x14ac:dyDescent="0.25">
      <c r="A151" s="7">
        <v>150</v>
      </c>
      <c r="B151" s="42">
        <v>4950</v>
      </c>
      <c r="C151" s="42">
        <v>40.243902439024389</v>
      </c>
      <c r="D151" s="41">
        <v>123</v>
      </c>
      <c r="E151" s="37">
        <v>120</v>
      </c>
    </row>
    <row r="152" spans="1:5" x14ac:dyDescent="0.25">
      <c r="A152" s="7">
        <v>151</v>
      </c>
      <c r="B152" s="42">
        <v>1250</v>
      </c>
      <c r="C152" s="42">
        <v>43.103448275862071</v>
      </c>
      <c r="D152" s="41">
        <v>29</v>
      </c>
      <c r="E152" s="37">
        <v>120</v>
      </c>
    </row>
    <row r="153" spans="1:5" s="39" customFormat="1" x14ac:dyDescent="0.25">
      <c r="A153" s="7">
        <v>152</v>
      </c>
      <c r="B153" s="42">
        <v>1700</v>
      </c>
      <c r="C153" s="42">
        <v>34</v>
      </c>
      <c r="D153" s="41">
        <v>50</v>
      </c>
      <c r="E153" s="37">
        <v>120</v>
      </c>
    </row>
    <row r="154" spans="1:5" x14ac:dyDescent="0.25">
      <c r="A154" s="7">
        <v>153</v>
      </c>
      <c r="B154" s="42">
        <v>6000</v>
      </c>
      <c r="C154" s="42">
        <v>58.122638767800055</v>
      </c>
      <c r="D154" s="41">
        <v>103.23</v>
      </c>
      <c r="E154" s="37">
        <v>140</v>
      </c>
    </row>
    <row r="155" spans="1:5" x14ac:dyDescent="0.25">
      <c r="A155" s="7">
        <v>154</v>
      </c>
      <c r="B155" s="42">
        <v>1250</v>
      </c>
      <c r="C155" s="42">
        <v>31.25</v>
      </c>
      <c r="D155" s="41">
        <v>40</v>
      </c>
      <c r="E155" s="37">
        <v>120</v>
      </c>
    </row>
    <row r="156" spans="1:5" x14ac:dyDescent="0.25">
      <c r="A156" s="7">
        <v>155</v>
      </c>
      <c r="B156" s="42">
        <v>5500</v>
      </c>
      <c r="C156" s="42">
        <v>21.153846153846153</v>
      </c>
      <c r="D156" s="41">
        <v>260</v>
      </c>
      <c r="E156" s="37">
        <v>140</v>
      </c>
    </row>
    <row r="157" spans="1:5" x14ac:dyDescent="0.25">
      <c r="A157" s="7">
        <v>156</v>
      </c>
      <c r="B157" s="42">
        <v>5500</v>
      </c>
      <c r="C157" s="42">
        <v>44</v>
      </c>
      <c r="D157" s="8">
        <v>125</v>
      </c>
      <c r="E157" s="7">
        <v>140</v>
      </c>
    </row>
    <row r="158" spans="1:5" x14ac:dyDescent="0.25">
      <c r="A158" s="7">
        <v>157</v>
      </c>
      <c r="B158" s="42">
        <v>1700</v>
      </c>
      <c r="C158" s="42">
        <v>24.285714285714285</v>
      </c>
      <c r="D158" s="41">
        <v>70</v>
      </c>
      <c r="E158" s="37">
        <v>100</v>
      </c>
    </row>
    <row r="159" spans="1:5" x14ac:dyDescent="0.25">
      <c r="A159" s="7">
        <v>158</v>
      </c>
      <c r="B159" s="42">
        <v>2700</v>
      </c>
      <c r="C159" s="42">
        <v>38.571428571428569</v>
      </c>
      <c r="D159" s="41">
        <v>70</v>
      </c>
      <c r="E159" s="37">
        <v>120</v>
      </c>
    </row>
    <row r="160" spans="1:5" x14ac:dyDescent="0.25">
      <c r="A160" s="7">
        <v>159</v>
      </c>
      <c r="B160" s="42">
        <v>3000</v>
      </c>
      <c r="C160" s="42">
        <v>55.207949944792048</v>
      </c>
      <c r="D160" s="41">
        <v>54.34</v>
      </c>
      <c r="E160" s="37">
        <v>150</v>
      </c>
    </row>
    <row r="161" spans="1:5" x14ac:dyDescent="0.25">
      <c r="A161" s="7">
        <v>160</v>
      </c>
      <c r="B161" s="42">
        <v>4000</v>
      </c>
      <c r="C161" s="42">
        <v>32</v>
      </c>
      <c r="D161" s="41">
        <v>125</v>
      </c>
      <c r="E161" s="37">
        <v>120</v>
      </c>
    </row>
    <row r="162" spans="1:5" x14ac:dyDescent="0.25">
      <c r="A162" s="7">
        <v>161</v>
      </c>
      <c r="B162" s="42">
        <v>2000</v>
      </c>
      <c r="C162" s="42">
        <v>48.780487804878049</v>
      </c>
      <c r="D162" s="41">
        <v>41</v>
      </c>
      <c r="E162" s="37">
        <v>180</v>
      </c>
    </row>
    <row r="163" spans="1:5" x14ac:dyDescent="0.25">
      <c r="A163" s="7">
        <v>162</v>
      </c>
      <c r="B163" s="42">
        <v>4500</v>
      </c>
      <c r="C163" s="42">
        <v>44.431279620853083</v>
      </c>
      <c r="D163" s="41">
        <v>101.28</v>
      </c>
      <c r="E163" s="37">
        <v>190</v>
      </c>
    </row>
    <row r="164" spans="1:5" x14ac:dyDescent="0.25">
      <c r="A164" s="7">
        <v>163</v>
      </c>
      <c r="B164" s="42">
        <v>18000</v>
      </c>
      <c r="C164" s="42">
        <v>27.692307692307693</v>
      </c>
      <c r="D164" s="41">
        <v>650</v>
      </c>
      <c r="E164" s="37">
        <v>140</v>
      </c>
    </row>
    <row r="165" spans="1:5" x14ac:dyDescent="0.25">
      <c r="A165" s="7">
        <v>164</v>
      </c>
      <c r="B165" s="42">
        <v>17000</v>
      </c>
      <c r="C165" s="42">
        <v>50</v>
      </c>
      <c r="D165" s="41">
        <v>340</v>
      </c>
      <c r="E165" s="37">
        <v>140</v>
      </c>
    </row>
    <row r="166" spans="1:5" x14ac:dyDescent="0.25">
      <c r="A166" s="7">
        <v>165</v>
      </c>
      <c r="B166" s="42">
        <v>3500</v>
      </c>
      <c r="C166" s="42">
        <v>23.333333333333332</v>
      </c>
      <c r="D166" s="41">
        <v>150</v>
      </c>
      <c r="E166" s="37">
        <v>140</v>
      </c>
    </row>
    <row r="167" spans="1:5" x14ac:dyDescent="0.25">
      <c r="A167" s="7">
        <v>166</v>
      </c>
      <c r="B167" s="42">
        <v>5000</v>
      </c>
      <c r="C167" s="42">
        <v>55.555555555555557</v>
      </c>
      <c r="D167" s="41">
        <v>90</v>
      </c>
      <c r="E167" s="37">
        <v>140</v>
      </c>
    </row>
    <row r="168" spans="1:5" x14ac:dyDescent="0.25">
      <c r="A168" s="7">
        <v>167</v>
      </c>
      <c r="B168" s="42">
        <v>6000</v>
      </c>
      <c r="C168" s="42">
        <v>54.545454545454547</v>
      </c>
      <c r="D168" s="41">
        <v>110</v>
      </c>
      <c r="E168" s="37">
        <v>140</v>
      </c>
    </row>
    <row r="169" spans="1:5" x14ac:dyDescent="0.25">
      <c r="A169" s="7">
        <v>168</v>
      </c>
      <c r="B169" s="42">
        <v>5700</v>
      </c>
      <c r="C169" s="42">
        <v>54.655288138843609</v>
      </c>
      <c r="D169" s="41">
        <v>104.29</v>
      </c>
      <c r="E169" s="37">
        <v>140</v>
      </c>
    </row>
  </sheetData>
  <autoFilter ref="A1:E169" xr:uid="{00000000-0009-0000-0000-000001000000}"/>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CDF3C-76F7-42BC-9219-999FCD812F19}">
  <sheetPr>
    <tabColor theme="1"/>
  </sheetPr>
  <dimension ref="A1:B13"/>
  <sheetViews>
    <sheetView tabSelected="1" workbookViewId="0">
      <selection activeCell="E9" sqref="E9"/>
    </sheetView>
  </sheetViews>
  <sheetFormatPr defaultRowHeight="15" x14ac:dyDescent="0.25"/>
  <sheetData>
    <row r="1" spans="1:2" ht="15.75" thickBot="1" x14ac:dyDescent="0.3">
      <c r="A1" s="19" t="s">
        <v>74</v>
      </c>
      <c r="B1" s="19" t="s">
        <v>76</v>
      </c>
    </row>
    <row r="2" spans="1:2" x14ac:dyDescent="0.25">
      <c r="A2" s="8">
        <v>60</v>
      </c>
      <c r="B2" s="7">
        <v>150</v>
      </c>
    </row>
    <row r="3" spans="1:2" x14ac:dyDescent="0.25">
      <c r="A3" s="8">
        <v>99.4</v>
      </c>
      <c r="B3" s="7">
        <v>280</v>
      </c>
    </row>
    <row r="4" spans="1:2" x14ac:dyDescent="0.25">
      <c r="A4" s="8">
        <v>300</v>
      </c>
      <c r="B4" s="7">
        <v>210</v>
      </c>
    </row>
    <row r="5" spans="1:2" x14ac:dyDescent="0.25">
      <c r="A5" s="8">
        <v>193.03</v>
      </c>
      <c r="B5" s="7">
        <v>120</v>
      </c>
    </row>
    <row r="6" spans="1:2" x14ac:dyDescent="0.25">
      <c r="A6" s="8">
        <v>193.03</v>
      </c>
      <c r="B6" s="7">
        <v>120</v>
      </c>
    </row>
    <row r="7" spans="1:2" x14ac:dyDescent="0.25">
      <c r="A7" s="8">
        <v>171.29</v>
      </c>
      <c r="B7" s="7">
        <v>120</v>
      </c>
    </row>
    <row r="8" spans="1:2" x14ac:dyDescent="0.25">
      <c r="A8" s="8">
        <v>171.37</v>
      </c>
      <c r="B8" s="7">
        <v>120</v>
      </c>
    </row>
    <row r="9" spans="1:2" x14ac:dyDescent="0.25">
      <c r="A9" s="8">
        <v>171.37</v>
      </c>
      <c r="B9" s="7">
        <v>120</v>
      </c>
    </row>
    <row r="10" spans="1:2" x14ac:dyDescent="0.25">
      <c r="A10" s="8">
        <v>143.5</v>
      </c>
      <c r="B10" s="7">
        <v>120</v>
      </c>
    </row>
    <row r="11" spans="1:2" x14ac:dyDescent="0.25">
      <c r="A11" s="8">
        <v>282.02999999999997</v>
      </c>
      <c r="B11" s="7">
        <v>250</v>
      </c>
    </row>
    <row r="12" spans="1:2" x14ac:dyDescent="0.25">
      <c r="A12" s="8">
        <v>87.75</v>
      </c>
      <c r="B12" s="7">
        <v>210</v>
      </c>
    </row>
    <row r="13" spans="1:2" x14ac:dyDescent="0.25">
      <c r="A13" s="8">
        <v>65</v>
      </c>
      <c r="B13" s="7">
        <v>210</v>
      </c>
    </row>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Y169"/>
  <sheetViews>
    <sheetView showGridLines="0" zoomScaleNormal="100" workbookViewId="0">
      <selection activeCell="B1" sqref="B1"/>
    </sheetView>
  </sheetViews>
  <sheetFormatPr defaultRowHeight="11.25" x14ac:dyDescent="0.2"/>
  <cols>
    <col min="1" max="1" width="8.28515625" style="30" bestFit="1" customWidth="1"/>
    <col min="2" max="2" width="24.140625" style="30" bestFit="1" customWidth="1"/>
    <col min="3" max="3" width="6.7109375" style="30" bestFit="1" customWidth="1"/>
    <col min="4" max="4" width="9.28515625" style="30" bestFit="1" customWidth="1"/>
    <col min="5" max="5" width="6.85546875" style="30" bestFit="1" customWidth="1"/>
    <col min="6" max="6" width="5.140625" style="30" bestFit="1" customWidth="1"/>
    <col min="7" max="7" width="8.7109375" style="30" bestFit="1" customWidth="1"/>
    <col min="8" max="8" width="7.85546875" style="30" bestFit="1" customWidth="1"/>
    <col min="9" max="16384" width="9.140625" style="21"/>
  </cols>
  <sheetData>
    <row r="1" spans="1:25" ht="12" thickBot="1" x14ac:dyDescent="0.25">
      <c r="A1" s="20" t="s">
        <v>91</v>
      </c>
      <c r="B1" s="20" t="s">
        <v>2</v>
      </c>
      <c r="C1" s="20" t="s">
        <v>3</v>
      </c>
      <c r="D1" s="20" t="s">
        <v>94</v>
      </c>
      <c r="E1" s="20" t="s">
        <v>74</v>
      </c>
      <c r="F1" s="20" t="s">
        <v>76</v>
      </c>
      <c r="G1" s="20" t="s">
        <v>75</v>
      </c>
      <c r="H1" s="67" t="s">
        <v>599</v>
      </c>
      <c r="I1" s="106"/>
      <c r="J1" s="106"/>
      <c r="K1" s="106"/>
      <c r="L1" s="106"/>
      <c r="M1" s="106"/>
      <c r="N1" s="106"/>
      <c r="O1" s="106"/>
      <c r="P1" s="106"/>
      <c r="Q1" s="106"/>
      <c r="R1" s="106"/>
      <c r="S1" s="106"/>
      <c r="T1" s="106"/>
      <c r="U1" s="106"/>
      <c r="V1" s="106"/>
      <c r="W1" s="106"/>
      <c r="X1" s="106"/>
      <c r="Y1" s="106"/>
    </row>
    <row r="2" spans="1:25" x14ac:dyDescent="0.2">
      <c r="A2" s="22">
        <v>1</v>
      </c>
      <c r="B2" s="23" t="s">
        <v>183</v>
      </c>
      <c r="C2" s="22">
        <v>1598</v>
      </c>
      <c r="D2" s="23" t="s">
        <v>93</v>
      </c>
      <c r="E2" s="24">
        <v>150</v>
      </c>
      <c r="F2" s="22">
        <v>190</v>
      </c>
      <c r="G2" s="25">
        <v>7500</v>
      </c>
      <c r="H2" s="25" t="s">
        <v>596</v>
      </c>
      <c r="I2" s="106"/>
      <c r="J2" s="106"/>
      <c r="K2" s="106"/>
      <c r="L2" s="106"/>
      <c r="M2" s="106"/>
      <c r="N2" s="106"/>
      <c r="O2" s="106"/>
      <c r="P2" s="106"/>
      <c r="Q2" s="106"/>
      <c r="R2" s="106"/>
      <c r="S2" s="106"/>
      <c r="T2" s="106"/>
      <c r="U2" s="106"/>
      <c r="V2" s="106"/>
      <c r="W2" s="106"/>
      <c r="X2" s="106"/>
      <c r="Y2" s="106"/>
    </row>
    <row r="3" spans="1:25" x14ac:dyDescent="0.2">
      <c r="A3" s="26">
        <v>2</v>
      </c>
      <c r="B3" s="27" t="s">
        <v>151</v>
      </c>
      <c r="C3" s="26">
        <v>187</v>
      </c>
      <c r="D3" s="27" t="s">
        <v>93</v>
      </c>
      <c r="E3" s="28">
        <v>500</v>
      </c>
      <c r="F3" s="26">
        <v>180</v>
      </c>
      <c r="G3" s="29">
        <v>25000</v>
      </c>
      <c r="H3" s="29" t="s">
        <v>597</v>
      </c>
      <c r="I3" s="106"/>
      <c r="J3" s="106"/>
      <c r="K3" s="106"/>
      <c r="L3" s="106"/>
      <c r="M3" s="106"/>
      <c r="N3" s="106"/>
      <c r="O3" s="106"/>
      <c r="P3" s="106"/>
      <c r="Q3" s="106"/>
      <c r="R3" s="106"/>
      <c r="S3" s="106"/>
      <c r="T3" s="106"/>
      <c r="U3" s="106"/>
      <c r="V3" s="106"/>
      <c r="W3" s="106"/>
      <c r="X3" s="106"/>
      <c r="Y3" s="106"/>
    </row>
    <row r="4" spans="1:25" x14ac:dyDescent="0.2">
      <c r="A4" s="26">
        <v>3</v>
      </c>
      <c r="B4" s="27" t="s">
        <v>145</v>
      </c>
      <c r="C4" s="26">
        <v>607</v>
      </c>
      <c r="D4" s="27" t="s">
        <v>93</v>
      </c>
      <c r="E4" s="28">
        <v>65</v>
      </c>
      <c r="F4" s="26">
        <v>180</v>
      </c>
      <c r="G4" s="29">
        <v>2490</v>
      </c>
      <c r="H4" s="29" t="s">
        <v>598</v>
      </c>
      <c r="I4" s="106"/>
      <c r="J4" s="106"/>
      <c r="K4" s="106"/>
      <c r="L4" s="106"/>
      <c r="M4" s="106"/>
      <c r="N4" s="106"/>
      <c r="O4" s="106"/>
      <c r="P4" s="106"/>
      <c r="Q4" s="106"/>
      <c r="R4" s="106"/>
      <c r="S4" s="106"/>
      <c r="T4" s="106"/>
      <c r="U4" s="106"/>
      <c r="V4" s="106"/>
      <c r="W4" s="106"/>
      <c r="X4" s="106"/>
      <c r="Y4" s="106"/>
    </row>
    <row r="5" spans="1:25" x14ac:dyDescent="0.2">
      <c r="A5" s="26">
        <v>4</v>
      </c>
      <c r="B5" s="27" t="s">
        <v>151</v>
      </c>
      <c r="C5" s="26">
        <v>520</v>
      </c>
      <c r="D5" s="27" t="s">
        <v>93</v>
      </c>
      <c r="E5" s="28">
        <v>750</v>
      </c>
      <c r="F5" s="26">
        <v>180</v>
      </c>
      <c r="G5" s="29">
        <v>25000</v>
      </c>
      <c r="H5" s="29" t="s">
        <v>596</v>
      </c>
      <c r="I5" s="106"/>
      <c r="J5" s="106"/>
      <c r="K5" s="106"/>
      <c r="L5" s="106"/>
      <c r="M5" s="106"/>
      <c r="N5" s="106"/>
      <c r="O5" s="106"/>
      <c r="P5" s="106"/>
      <c r="Q5" s="106"/>
      <c r="R5" s="106"/>
      <c r="S5" s="106"/>
      <c r="T5" s="106"/>
      <c r="U5" s="106"/>
      <c r="V5" s="106"/>
      <c r="W5" s="106"/>
      <c r="X5" s="106"/>
      <c r="Y5" s="106"/>
    </row>
    <row r="6" spans="1:25" x14ac:dyDescent="0.2">
      <c r="A6" s="26">
        <v>5</v>
      </c>
      <c r="B6" s="27" t="s">
        <v>192</v>
      </c>
      <c r="C6" s="26">
        <v>636</v>
      </c>
      <c r="D6" s="27" t="s">
        <v>93</v>
      </c>
      <c r="E6" s="28">
        <v>275</v>
      </c>
      <c r="F6" s="26" t="s">
        <v>8</v>
      </c>
      <c r="G6" s="29">
        <v>18000</v>
      </c>
      <c r="H6" s="29" t="s">
        <v>597</v>
      </c>
      <c r="I6" s="106"/>
      <c r="J6" s="106"/>
      <c r="K6" s="106"/>
      <c r="L6" s="106"/>
      <c r="M6" s="106"/>
      <c r="N6" s="106"/>
      <c r="O6" s="106"/>
      <c r="P6" s="106"/>
      <c r="Q6" s="106"/>
      <c r="R6" s="106"/>
      <c r="S6" s="106"/>
      <c r="T6" s="106"/>
      <c r="U6" s="106"/>
      <c r="V6" s="106"/>
      <c r="W6" s="106"/>
      <c r="X6" s="106"/>
      <c r="Y6" s="106"/>
    </row>
    <row r="7" spans="1:25" x14ac:dyDescent="0.2">
      <c r="A7" s="26">
        <v>6</v>
      </c>
      <c r="B7" s="27" t="s">
        <v>198</v>
      </c>
      <c r="C7" s="26" t="s">
        <v>205</v>
      </c>
      <c r="D7" s="27" t="s">
        <v>93</v>
      </c>
      <c r="E7" s="28">
        <v>115</v>
      </c>
      <c r="F7" s="26" t="s">
        <v>38</v>
      </c>
      <c r="G7" s="29">
        <v>10000</v>
      </c>
      <c r="H7" s="29" t="s">
        <v>597</v>
      </c>
      <c r="I7" s="106"/>
      <c r="J7" s="106"/>
      <c r="K7" s="106"/>
      <c r="L7" s="106"/>
      <c r="M7" s="106"/>
      <c r="N7" s="106"/>
      <c r="O7" s="106"/>
      <c r="P7" s="106"/>
      <c r="Q7" s="106"/>
      <c r="R7" s="106"/>
      <c r="S7" s="106"/>
      <c r="T7" s="106"/>
      <c r="U7" s="106"/>
      <c r="V7" s="106"/>
      <c r="W7" s="106"/>
      <c r="X7" s="106"/>
      <c r="Y7" s="106"/>
    </row>
    <row r="8" spans="1:25" x14ac:dyDescent="0.2">
      <c r="A8" s="26">
        <v>7</v>
      </c>
      <c r="B8" s="27" t="s">
        <v>198</v>
      </c>
      <c r="C8" s="26" t="s">
        <v>203</v>
      </c>
      <c r="D8" s="27" t="s">
        <v>93</v>
      </c>
      <c r="E8" s="28">
        <v>166</v>
      </c>
      <c r="F8" s="26" t="s">
        <v>12</v>
      </c>
      <c r="G8" s="29">
        <v>8990</v>
      </c>
      <c r="H8" s="29" t="s">
        <v>597</v>
      </c>
      <c r="I8" s="106"/>
      <c r="J8" s="106"/>
      <c r="K8" s="106"/>
      <c r="L8" s="106"/>
      <c r="M8" s="106"/>
      <c r="N8" s="106"/>
      <c r="O8" s="106"/>
      <c r="P8" s="106"/>
      <c r="Q8" s="106"/>
      <c r="R8" s="106"/>
      <c r="S8" s="106"/>
      <c r="T8" s="106"/>
      <c r="U8" s="106"/>
      <c r="V8" s="106"/>
      <c r="W8" s="106"/>
      <c r="X8" s="106"/>
      <c r="Y8" s="106"/>
    </row>
    <row r="9" spans="1:25" x14ac:dyDescent="0.2">
      <c r="A9" s="26">
        <v>8</v>
      </c>
      <c r="B9" s="27" t="s">
        <v>198</v>
      </c>
      <c r="C9" s="26" t="s">
        <v>201</v>
      </c>
      <c r="D9" s="27" t="s">
        <v>93</v>
      </c>
      <c r="E9" s="28">
        <v>825</v>
      </c>
      <c r="F9" s="26" t="s">
        <v>12</v>
      </c>
      <c r="G9" s="29">
        <v>45000</v>
      </c>
      <c r="H9" s="29" t="s">
        <v>597</v>
      </c>
      <c r="I9" s="106"/>
      <c r="J9" s="106"/>
      <c r="K9" s="106"/>
      <c r="L9" s="106"/>
      <c r="M9" s="106"/>
      <c r="N9" s="106"/>
      <c r="O9" s="106"/>
      <c r="P9" s="106"/>
      <c r="Q9" s="106"/>
      <c r="R9" s="106"/>
      <c r="S9" s="106"/>
      <c r="T9" s="106"/>
      <c r="U9" s="106"/>
      <c r="V9" s="106"/>
      <c r="W9" s="106"/>
      <c r="X9" s="106"/>
      <c r="Y9" s="106"/>
    </row>
    <row r="10" spans="1:25" x14ac:dyDescent="0.2">
      <c r="A10" s="26">
        <v>9</v>
      </c>
      <c r="B10" s="27" t="s">
        <v>150</v>
      </c>
      <c r="C10" s="26">
        <v>1524</v>
      </c>
      <c r="D10" s="27" t="s">
        <v>93</v>
      </c>
      <c r="E10" s="28">
        <v>50</v>
      </c>
      <c r="F10" s="26" t="s">
        <v>27</v>
      </c>
      <c r="G10" s="29">
        <v>4400</v>
      </c>
      <c r="H10" s="29" t="s">
        <v>597</v>
      </c>
      <c r="I10" s="106"/>
      <c r="J10" s="106"/>
      <c r="K10" s="106"/>
      <c r="L10" s="106"/>
      <c r="M10" s="106"/>
      <c r="N10" s="106"/>
      <c r="O10" s="106"/>
      <c r="P10" s="106"/>
      <c r="Q10" s="106"/>
      <c r="R10" s="106"/>
      <c r="S10" s="106"/>
      <c r="T10" s="106"/>
      <c r="U10" s="106"/>
      <c r="V10" s="106"/>
      <c r="W10" s="106"/>
      <c r="X10" s="106"/>
      <c r="Y10" s="106"/>
    </row>
    <row r="11" spans="1:25" x14ac:dyDescent="0.2">
      <c r="A11" s="26">
        <v>10</v>
      </c>
      <c r="B11" s="27" t="s">
        <v>150</v>
      </c>
      <c r="C11" s="26">
        <v>1598</v>
      </c>
      <c r="D11" s="27" t="s">
        <v>93</v>
      </c>
      <c r="E11" s="28">
        <v>50</v>
      </c>
      <c r="F11" s="26" t="s">
        <v>27</v>
      </c>
      <c r="G11" s="29">
        <v>3000</v>
      </c>
      <c r="H11" s="29" t="s">
        <v>596</v>
      </c>
      <c r="I11" s="106"/>
      <c r="J11" s="106"/>
      <c r="K11" s="106"/>
      <c r="L11" s="106"/>
      <c r="M11" s="106"/>
      <c r="N11" s="106"/>
      <c r="O11" s="106"/>
      <c r="P11" s="106"/>
      <c r="Q11" s="106"/>
      <c r="R11" s="106"/>
      <c r="S11" s="106"/>
      <c r="T11" s="106"/>
      <c r="U11" s="106"/>
      <c r="V11" s="106"/>
      <c r="W11" s="106"/>
      <c r="X11" s="106"/>
      <c r="Y11" s="106"/>
    </row>
    <row r="12" spans="1:25" x14ac:dyDescent="0.2">
      <c r="A12" s="26">
        <v>11</v>
      </c>
      <c r="B12" s="27" t="s">
        <v>209</v>
      </c>
      <c r="C12" s="26">
        <v>330</v>
      </c>
      <c r="D12" s="27" t="s">
        <v>93</v>
      </c>
      <c r="E12" s="28">
        <v>510</v>
      </c>
      <c r="F12" s="26" t="s">
        <v>27</v>
      </c>
      <c r="G12" s="29">
        <v>15000</v>
      </c>
      <c r="H12" s="29" t="s">
        <v>598</v>
      </c>
      <c r="I12" s="106"/>
      <c r="J12" s="106"/>
      <c r="K12" s="106"/>
      <c r="L12" s="106"/>
      <c r="M12" s="106"/>
      <c r="N12" s="106"/>
      <c r="O12" s="106"/>
      <c r="P12" s="106"/>
      <c r="Q12" s="106"/>
      <c r="R12" s="106"/>
      <c r="S12" s="106"/>
      <c r="T12" s="106"/>
      <c r="U12" s="106"/>
      <c r="V12" s="106"/>
      <c r="W12" s="106"/>
      <c r="X12" s="106"/>
      <c r="Y12" s="106"/>
    </row>
    <row r="13" spans="1:25" x14ac:dyDescent="0.2">
      <c r="A13" s="26">
        <v>12</v>
      </c>
      <c r="B13" s="27" t="s">
        <v>173</v>
      </c>
      <c r="C13" s="26">
        <v>1282</v>
      </c>
      <c r="D13" s="27" t="s">
        <v>93</v>
      </c>
      <c r="E13" s="28">
        <v>126</v>
      </c>
      <c r="F13" s="26" t="s">
        <v>22</v>
      </c>
      <c r="G13" s="29">
        <v>7500</v>
      </c>
      <c r="H13" s="29" t="s">
        <v>597</v>
      </c>
      <c r="I13" s="106"/>
      <c r="J13" s="106"/>
      <c r="K13" s="106"/>
      <c r="L13" s="106"/>
      <c r="M13" s="106"/>
      <c r="N13" s="106"/>
      <c r="O13" s="106"/>
      <c r="P13" s="106"/>
      <c r="Q13" s="106"/>
      <c r="R13" s="106"/>
      <c r="S13" s="106"/>
      <c r="T13" s="106"/>
      <c r="U13" s="106"/>
      <c r="V13" s="106"/>
      <c r="W13" s="106"/>
      <c r="X13" s="106"/>
      <c r="Y13" s="106"/>
    </row>
    <row r="14" spans="1:25" x14ac:dyDescent="0.2">
      <c r="A14" s="26">
        <v>13</v>
      </c>
      <c r="B14" s="27" t="s">
        <v>145</v>
      </c>
      <c r="C14" s="26">
        <v>330</v>
      </c>
      <c r="D14" s="27" t="s">
        <v>93</v>
      </c>
      <c r="E14" s="28">
        <v>41</v>
      </c>
      <c r="F14" s="26" t="s">
        <v>227</v>
      </c>
      <c r="G14" s="29">
        <v>4500</v>
      </c>
      <c r="H14" s="29" t="s">
        <v>597</v>
      </c>
      <c r="I14" s="106"/>
      <c r="J14" s="106"/>
      <c r="K14" s="106"/>
      <c r="L14" s="106"/>
      <c r="M14" s="106"/>
      <c r="N14" s="106"/>
      <c r="O14" s="106"/>
      <c r="P14" s="106"/>
      <c r="Q14" s="106"/>
      <c r="R14" s="106"/>
      <c r="S14" s="106"/>
      <c r="T14" s="106"/>
      <c r="U14" s="106"/>
      <c r="V14" s="106"/>
      <c r="W14" s="106"/>
      <c r="X14" s="106"/>
      <c r="Y14" s="106"/>
    </row>
    <row r="15" spans="1:25" x14ac:dyDescent="0.2">
      <c r="A15" s="26">
        <v>14</v>
      </c>
      <c r="B15" s="27" t="s">
        <v>231</v>
      </c>
      <c r="C15" s="26">
        <v>120</v>
      </c>
      <c r="D15" s="27" t="s">
        <v>93</v>
      </c>
      <c r="E15" s="28">
        <v>17</v>
      </c>
      <c r="F15" s="26">
        <v>70</v>
      </c>
      <c r="G15" s="29">
        <v>1000</v>
      </c>
      <c r="H15" s="29" t="s">
        <v>597</v>
      </c>
      <c r="I15" s="106"/>
      <c r="J15" s="106"/>
      <c r="K15" s="106"/>
      <c r="L15" s="106"/>
      <c r="M15" s="106"/>
      <c r="N15" s="106"/>
      <c r="O15" s="106"/>
      <c r="P15" s="106"/>
      <c r="Q15" s="106"/>
      <c r="R15" s="106"/>
      <c r="S15" s="106"/>
      <c r="T15" s="106"/>
      <c r="U15" s="106"/>
      <c r="V15" s="106"/>
      <c r="W15" s="106"/>
      <c r="X15" s="106"/>
      <c r="Y15" s="106"/>
    </row>
    <row r="16" spans="1:25" x14ac:dyDescent="0.2">
      <c r="A16" s="26">
        <v>15</v>
      </c>
      <c r="B16" s="27" t="s">
        <v>164</v>
      </c>
      <c r="C16" s="26">
        <v>250</v>
      </c>
      <c r="D16" s="27" t="s">
        <v>93</v>
      </c>
      <c r="E16" s="28">
        <v>21</v>
      </c>
      <c r="F16" s="26">
        <v>70</v>
      </c>
      <c r="G16" s="29">
        <v>1250</v>
      </c>
      <c r="H16" s="29" t="s">
        <v>597</v>
      </c>
      <c r="I16" s="106"/>
      <c r="J16" s="106"/>
      <c r="K16" s="106"/>
      <c r="L16" s="106"/>
      <c r="M16" s="106"/>
      <c r="N16" s="106"/>
      <c r="O16" s="106"/>
      <c r="P16" s="106"/>
      <c r="Q16" s="106"/>
      <c r="R16" s="106"/>
      <c r="S16" s="106"/>
      <c r="T16" s="106"/>
      <c r="U16" s="106"/>
      <c r="V16" s="106"/>
      <c r="W16" s="106"/>
      <c r="X16" s="106"/>
      <c r="Y16" s="106"/>
    </row>
    <row r="17" spans="1:25" x14ac:dyDescent="0.2">
      <c r="A17" s="26">
        <v>16</v>
      </c>
      <c r="B17" s="27" t="s">
        <v>154</v>
      </c>
      <c r="C17" s="26">
        <v>1400</v>
      </c>
      <c r="D17" s="27" t="s">
        <v>93</v>
      </c>
      <c r="E17" s="28">
        <v>300</v>
      </c>
      <c r="F17" s="26">
        <v>180</v>
      </c>
      <c r="G17" s="29">
        <v>15000</v>
      </c>
      <c r="H17" s="29" t="s">
        <v>597</v>
      </c>
      <c r="I17" s="106"/>
      <c r="J17" s="106"/>
      <c r="K17" s="106"/>
      <c r="L17" s="106"/>
      <c r="M17" s="106"/>
      <c r="N17" s="106"/>
      <c r="O17" s="106"/>
      <c r="P17" s="106"/>
      <c r="Q17" s="106"/>
      <c r="R17" s="106"/>
      <c r="S17" s="106"/>
      <c r="T17" s="106"/>
      <c r="U17" s="106"/>
      <c r="V17" s="106"/>
      <c r="W17" s="106"/>
      <c r="X17" s="106"/>
      <c r="Y17" s="106"/>
    </row>
    <row r="18" spans="1:25" x14ac:dyDescent="0.2">
      <c r="A18" s="26">
        <v>17</v>
      </c>
      <c r="B18" s="27" t="s">
        <v>243</v>
      </c>
      <c r="C18" s="26">
        <v>22</v>
      </c>
      <c r="D18" s="27" t="s">
        <v>93</v>
      </c>
      <c r="E18" s="28">
        <v>65</v>
      </c>
      <c r="F18" s="26">
        <v>140</v>
      </c>
      <c r="G18" s="29">
        <v>1990</v>
      </c>
      <c r="H18" s="29" t="s">
        <v>598</v>
      </c>
      <c r="I18" s="106"/>
      <c r="J18" s="106"/>
      <c r="K18" s="106"/>
      <c r="L18" s="106"/>
      <c r="M18" s="106"/>
      <c r="N18" s="106"/>
      <c r="O18" s="106"/>
      <c r="P18" s="106"/>
      <c r="Q18" s="106"/>
      <c r="R18" s="106"/>
      <c r="S18" s="106"/>
      <c r="T18" s="106"/>
      <c r="U18" s="106"/>
      <c r="V18" s="106"/>
      <c r="W18" s="106"/>
      <c r="X18" s="106"/>
      <c r="Y18" s="106"/>
    </row>
    <row r="19" spans="1:25" x14ac:dyDescent="0.2">
      <c r="A19" s="26">
        <v>18</v>
      </c>
      <c r="B19" s="27" t="s">
        <v>183</v>
      </c>
      <c r="C19" s="26">
        <v>866</v>
      </c>
      <c r="D19" s="27" t="s">
        <v>93</v>
      </c>
      <c r="E19" s="28">
        <v>90</v>
      </c>
      <c r="F19" s="26">
        <v>190</v>
      </c>
      <c r="G19" s="29">
        <v>5500</v>
      </c>
      <c r="H19" s="29" t="s">
        <v>597</v>
      </c>
      <c r="I19" s="106"/>
      <c r="J19" s="106"/>
      <c r="K19" s="106"/>
      <c r="L19" s="106"/>
      <c r="M19" s="106"/>
      <c r="N19" s="106"/>
      <c r="O19" s="106"/>
      <c r="P19" s="106"/>
      <c r="Q19" s="106"/>
      <c r="R19" s="106"/>
      <c r="S19" s="106"/>
      <c r="T19" s="106"/>
      <c r="U19" s="106"/>
      <c r="V19" s="106"/>
      <c r="W19" s="106"/>
      <c r="X19" s="106"/>
      <c r="Y19" s="106"/>
    </row>
    <row r="20" spans="1:25" x14ac:dyDescent="0.2">
      <c r="A20" s="26">
        <v>19</v>
      </c>
      <c r="B20" s="27" t="s">
        <v>145</v>
      </c>
      <c r="C20" s="26">
        <v>603</v>
      </c>
      <c r="D20" s="27" t="s">
        <v>93</v>
      </c>
      <c r="E20" s="28">
        <v>45.28</v>
      </c>
      <c r="F20" s="26">
        <v>180</v>
      </c>
      <c r="G20" s="29">
        <v>2400</v>
      </c>
      <c r="H20" s="29" t="s">
        <v>596</v>
      </c>
      <c r="I20" s="106"/>
      <c r="J20" s="106"/>
      <c r="K20" s="106"/>
      <c r="L20" s="106"/>
      <c r="M20" s="106"/>
      <c r="N20" s="106"/>
      <c r="O20" s="106"/>
      <c r="P20" s="106"/>
      <c r="Q20" s="106"/>
      <c r="R20" s="106"/>
      <c r="S20" s="106"/>
      <c r="T20" s="106"/>
      <c r="U20" s="106"/>
      <c r="V20" s="106"/>
      <c r="W20" s="106"/>
      <c r="X20" s="106"/>
      <c r="Y20" s="106"/>
    </row>
    <row r="21" spans="1:25" x14ac:dyDescent="0.2">
      <c r="A21" s="26">
        <v>20</v>
      </c>
      <c r="B21" s="27" t="s">
        <v>145</v>
      </c>
      <c r="C21" s="26">
        <v>609</v>
      </c>
      <c r="D21" s="27" t="s">
        <v>93</v>
      </c>
      <c r="E21" s="28">
        <v>160</v>
      </c>
      <c r="F21" s="26">
        <v>180</v>
      </c>
      <c r="G21" s="29">
        <v>7000</v>
      </c>
      <c r="H21" s="29" t="s">
        <v>596</v>
      </c>
      <c r="I21" s="106"/>
      <c r="J21" s="106"/>
      <c r="K21" s="106"/>
      <c r="L21" s="106"/>
      <c r="M21" s="106"/>
      <c r="N21" s="106"/>
      <c r="O21" s="106"/>
      <c r="P21" s="106"/>
      <c r="Q21" s="106"/>
      <c r="R21" s="106"/>
      <c r="S21" s="106"/>
      <c r="T21" s="106"/>
      <c r="U21" s="106"/>
      <c r="V21" s="106"/>
      <c r="W21" s="106"/>
      <c r="X21" s="106"/>
      <c r="Y21" s="106"/>
    </row>
    <row r="22" spans="1:25" x14ac:dyDescent="0.2">
      <c r="A22" s="26">
        <v>21</v>
      </c>
      <c r="B22" s="27" t="s">
        <v>145</v>
      </c>
      <c r="C22" s="26">
        <v>712</v>
      </c>
      <c r="D22" s="27" t="s">
        <v>93</v>
      </c>
      <c r="E22" s="28">
        <v>39.340000000000003</v>
      </c>
      <c r="F22" s="26">
        <v>180</v>
      </c>
      <c r="G22" s="29">
        <v>999</v>
      </c>
      <c r="H22" s="29" t="s">
        <v>598</v>
      </c>
      <c r="I22" s="106"/>
      <c r="J22" s="106"/>
      <c r="K22" s="106"/>
      <c r="L22" s="106"/>
      <c r="M22" s="106"/>
      <c r="N22" s="106"/>
      <c r="O22" s="106"/>
      <c r="P22" s="106"/>
      <c r="Q22" s="106"/>
      <c r="R22" s="106"/>
      <c r="S22" s="106"/>
      <c r="T22" s="106"/>
      <c r="U22" s="106"/>
      <c r="V22" s="106"/>
      <c r="W22" s="106"/>
      <c r="X22" s="106"/>
      <c r="Y22" s="106"/>
    </row>
    <row r="23" spans="1:25" x14ac:dyDescent="0.2">
      <c r="A23" s="26">
        <v>22</v>
      </c>
      <c r="B23" s="27" t="s">
        <v>253</v>
      </c>
      <c r="C23" s="26">
        <v>620</v>
      </c>
      <c r="D23" s="27" t="s">
        <v>93</v>
      </c>
      <c r="E23" s="28">
        <v>30.78</v>
      </c>
      <c r="F23" s="26">
        <v>140</v>
      </c>
      <c r="G23" s="29">
        <v>2000</v>
      </c>
      <c r="H23" s="29" t="s">
        <v>597</v>
      </c>
      <c r="I23" s="106"/>
      <c r="J23" s="106"/>
      <c r="K23" s="106"/>
      <c r="L23" s="106"/>
      <c r="M23" s="106"/>
      <c r="N23" s="106"/>
      <c r="O23" s="106"/>
      <c r="P23" s="106"/>
      <c r="Q23" s="106"/>
      <c r="R23" s="106"/>
      <c r="S23" s="106"/>
      <c r="T23" s="106"/>
      <c r="U23" s="106"/>
      <c r="V23" s="106"/>
      <c r="W23" s="106"/>
      <c r="X23" s="106"/>
      <c r="Y23" s="106"/>
    </row>
    <row r="24" spans="1:25" x14ac:dyDescent="0.2">
      <c r="A24" s="26">
        <v>23</v>
      </c>
      <c r="B24" s="27" t="s">
        <v>149</v>
      </c>
      <c r="C24" s="26">
        <v>1407</v>
      </c>
      <c r="D24" s="27" t="s">
        <v>93</v>
      </c>
      <c r="E24" s="28">
        <v>34.799999999999997</v>
      </c>
      <c r="F24" s="26">
        <v>250</v>
      </c>
      <c r="G24" s="29">
        <v>1800</v>
      </c>
      <c r="H24" s="29" t="s">
        <v>598</v>
      </c>
      <c r="I24" s="106"/>
      <c r="J24" s="106"/>
      <c r="K24" s="106"/>
      <c r="L24" s="106"/>
      <c r="M24" s="106"/>
      <c r="N24" s="106"/>
      <c r="O24" s="106"/>
      <c r="P24" s="106"/>
      <c r="Q24" s="106"/>
      <c r="R24" s="106"/>
      <c r="S24" s="106"/>
      <c r="T24" s="106"/>
      <c r="U24" s="106"/>
      <c r="V24" s="106"/>
      <c r="W24" s="106"/>
      <c r="X24" s="106"/>
      <c r="Y24" s="106"/>
    </row>
    <row r="25" spans="1:25" x14ac:dyDescent="0.2">
      <c r="A25" s="26">
        <v>24</v>
      </c>
      <c r="B25" s="27" t="s">
        <v>155</v>
      </c>
      <c r="C25" s="26">
        <v>1031</v>
      </c>
      <c r="D25" s="27" t="s">
        <v>93</v>
      </c>
      <c r="E25" s="28">
        <v>118</v>
      </c>
      <c r="F25" s="26">
        <v>73</v>
      </c>
      <c r="G25" s="29">
        <v>4500</v>
      </c>
      <c r="H25" s="29" t="s">
        <v>596</v>
      </c>
      <c r="I25" s="106"/>
      <c r="J25" s="106"/>
      <c r="K25" s="106"/>
      <c r="L25" s="106"/>
      <c r="M25" s="106"/>
      <c r="N25" s="106"/>
      <c r="O25" s="106"/>
      <c r="P25" s="106"/>
      <c r="Q25" s="106"/>
      <c r="R25" s="106"/>
      <c r="S25" s="106"/>
      <c r="T25" s="106"/>
      <c r="U25" s="106"/>
      <c r="V25" s="106"/>
      <c r="W25" s="106"/>
      <c r="X25" s="106"/>
      <c r="Y25" s="106"/>
    </row>
    <row r="26" spans="1:25" x14ac:dyDescent="0.2">
      <c r="A26" s="26">
        <v>25</v>
      </c>
      <c r="B26" s="27" t="s">
        <v>155</v>
      </c>
      <c r="C26" s="26">
        <v>1256</v>
      </c>
      <c r="D26" s="27" t="s">
        <v>93</v>
      </c>
      <c r="E26" s="28">
        <v>60</v>
      </c>
      <c r="F26" s="26">
        <v>73</v>
      </c>
      <c r="G26" s="29">
        <v>1800</v>
      </c>
      <c r="H26" s="29" t="s">
        <v>598</v>
      </c>
      <c r="I26" s="106"/>
      <c r="J26" s="106"/>
      <c r="K26" s="106"/>
      <c r="L26" s="106"/>
      <c r="M26" s="106"/>
      <c r="N26" s="106"/>
      <c r="O26" s="106"/>
      <c r="P26" s="106"/>
      <c r="Q26" s="106"/>
      <c r="R26" s="106"/>
      <c r="S26" s="106"/>
      <c r="T26" s="106"/>
      <c r="U26" s="106"/>
      <c r="V26" s="106"/>
      <c r="W26" s="106"/>
      <c r="X26" s="106"/>
      <c r="Y26" s="106"/>
    </row>
    <row r="27" spans="1:25" x14ac:dyDescent="0.2">
      <c r="A27" s="26">
        <v>26</v>
      </c>
      <c r="B27" s="27" t="s">
        <v>155</v>
      </c>
      <c r="C27" s="26">
        <v>1302</v>
      </c>
      <c r="D27" s="27" t="s">
        <v>93</v>
      </c>
      <c r="E27" s="28">
        <v>200</v>
      </c>
      <c r="F27" s="26">
        <v>73</v>
      </c>
      <c r="G27" s="29">
        <v>5000</v>
      </c>
      <c r="H27" s="29" t="s">
        <v>598</v>
      </c>
      <c r="I27" s="106"/>
      <c r="J27" s="106"/>
      <c r="K27" s="106"/>
      <c r="L27" s="106"/>
      <c r="M27" s="106"/>
      <c r="N27" s="106"/>
      <c r="O27" s="106"/>
      <c r="P27" s="106"/>
      <c r="Q27" s="106"/>
      <c r="R27" s="106"/>
      <c r="S27" s="106"/>
      <c r="T27" s="106"/>
      <c r="U27" s="106"/>
      <c r="V27" s="106"/>
      <c r="W27" s="106"/>
      <c r="X27" s="106"/>
      <c r="Y27" s="106"/>
    </row>
    <row r="28" spans="1:25" x14ac:dyDescent="0.2">
      <c r="A28" s="26">
        <v>27</v>
      </c>
      <c r="B28" s="27" t="s">
        <v>183</v>
      </c>
      <c r="C28" s="26" t="s">
        <v>259</v>
      </c>
      <c r="D28" s="27" t="s">
        <v>93</v>
      </c>
      <c r="E28" s="28">
        <v>95.67</v>
      </c>
      <c r="F28" s="26" t="s">
        <v>10</v>
      </c>
      <c r="G28" s="29">
        <v>6500</v>
      </c>
      <c r="H28" s="29" t="s">
        <v>597</v>
      </c>
      <c r="I28" s="106"/>
      <c r="J28" s="106"/>
      <c r="K28" s="106"/>
      <c r="L28" s="106"/>
      <c r="M28" s="106"/>
      <c r="N28" s="106"/>
      <c r="O28" s="106"/>
      <c r="P28" s="106"/>
      <c r="Q28" s="106"/>
      <c r="R28" s="106"/>
      <c r="S28" s="106"/>
      <c r="T28" s="106"/>
      <c r="U28" s="106"/>
      <c r="V28" s="106"/>
      <c r="W28" s="106"/>
      <c r="X28" s="106"/>
      <c r="Y28" s="106"/>
    </row>
    <row r="29" spans="1:25" x14ac:dyDescent="0.2">
      <c r="A29" s="26">
        <v>28</v>
      </c>
      <c r="B29" s="27" t="s">
        <v>196</v>
      </c>
      <c r="C29" s="26">
        <v>238</v>
      </c>
      <c r="D29" s="27" t="s">
        <v>93</v>
      </c>
      <c r="E29" s="28">
        <v>69</v>
      </c>
      <c r="F29" s="26" t="s">
        <v>6</v>
      </c>
      <c r="G29" s="29">
        <v>1700</v>
      </c>
      <c r="H29" s="29" t="s">
        <v>598</v>
      </c>
      <c r="I29" s="106"/>
      <c r="J29" s="106"/>
      <c r="K29" s="106"/>
      <c r="L29" s="106"/>
      <c r="M29" s="106"/>
      <c r="N29" s="106"/>
      <c r="O29" s="106"/>
      <c r="P29" s="106"/>
      <c r="Q29" s="106"/>
      <c r="R29" s="106"/>
      <c r="S29" s="106"/>
      <c r="T29" s="106"/>
      <c r="U29" s="106"/>
      <c r="V29" s="106"/>
      <c r="W29" s="106"/>
      <c r="X29" s="106"/>
      <c r="Y29" s="106"/>
    </row>
    <row r="30" spans="1:25" x14ac:dyDescent="0.2">
      <c r="A30" s="26">
        <v>29</v>
      </c>
      <c r="B30" s="27" t="s">
        <v>196</v>
      </c>
      <c r="C30" s="26">
        <v>577</v>
      </c>
      <c r="D30" s="27" t="s">
        <v>93</v>
      </c>
      <c r="E30" s="28">
        <v>110</v>
      </c>
      <c r="F30" s="26" t="s">
        <v>8</v>
      </c>
      <c r="G30" s="29">
        <v>4000</v>
      </c>
      <c r="H30" s="29" t="s">
        <v>596</v>
      </c>
      <c r="I30" s="106"/>
      <c r="J30" s="106"/>
      <c r="K30" s="106"/>
      <c r="L30" s="106"/>
      <c r="M30" s="106"/>
      <c r="N30" s="106"/>
      <c r="O30" s="106"/>
      <c r="P30" s="106"/>
      <c r="Q30" s="106"/>
      <c r="R30" s="106"/>
      <c r="S30" s="106"/>
      <c r="T30" s="106"/>
      <c r="U30" s="106"/>
      <c r="V30" s="106"/>
      <c r="W30" s="106"/>
      <c r="X30" s="106"/>
      <c r="Y30" s="106"/>
    </row>
    <row r="31" spans="1:25" x14ac:dyDescent="0.2">
      <c r="A31" s="26">
        <v>30</v>
      </c>
      <c r="B31" s="27" t="s">
        <v>197</v>
      </c>
      <c r="C31" s="26">
        <v>457</v>
      </c>
      <c r="D31" s="27" t="s">
        <v>93</v>
      </c>
      <c r="E31" s="28">
        <v>322</v>
      </c>
      <c r="F31" s="26" t="s">
        <v>8</v>
      </c>
      <c r="G31" s="29">
        <v>13500</v>
      </c>
      <c r="H31" s="29" t="s">
        <v>597</v>
      </c>
      <c r="I31" s="106"/>
      <c r="J31" s="106"/>
      <c r="K31" s="106"/>
      <c r="L31" s="106"/>
      <c r="M31" s="106"/>
      <c r="N31" s="106"/>
      <c r="O31" s="106"/>
      <c r="P31" s="106"/>
      <c r="Q31" s="106"/>
      <c r="R31" s="106"/>
      <c r="S31" s="106"/>
      <c r="T31" s="106"/>
      <c r="U31" s="106"/>
      <c r="V31" s="106"/>
      <c r="W31" s="106"/>
      <c r="X31" s="106"/>
      <c r="Y31" s="106"/>
    </row>
    <row r="32" spans="1:25" x14ac:dyDescent="0.2">
      <c r="A32" s="26">
        <v>31</v>
      </c>
      <c r="B32" s="27" t="s">
        <v>264</v>
      </c>
      <c r="C32" s="26">
        <v>832</v>
      </c>
      <c r="D32" s="27" t="s">
        <v>93</v>
      </c>
      <c r="E32" s="28">
        <v>60</v>
      </c>
      <c r="F32" s="26" t="s">
        <v>28</v>
      </c>
      <c r="G32" s="29">
        <v>3300</v>
      </c>
      <c r="H32" s="29" t="s">
        <v>596</v>
      </c>
      <c r="I32" s="106"/>
      <c r="J32" s="106"/>
      <c r="K32" s="106"/>
      <c r="L32" s="106"/>
      <c r="M32" s="106"/>
      <c r="N32" s="106"/>
      <c r="O32" s="106"/>
      <c r="P32" s="106"/>
      <c r="Q32" s="106"/>
      <c r="R32" s="106"/>
      <c r="S32" s="106"/>
      <c r="T32" s="106"/>
      <c r="U32" s="106"/>
      <c r="V32" s="106"/>
      <c r="W32" s="106"/>
      <c r="X32" s="106"/>
      <c r="Y32" s="106"/>
    </row>
    <row r="33" spans="1:25" x14ac:dyDescent="0.2">
      <c r="A33" s="26">
        <v>32</v>
      </c>
      <c r="B33" s="27" t="s">
        <v>151</v>
      </c>
      <c r="C33" s="26">
        <v>729</v>
      </c>
      <c r="D33" s="27" t="s">
        <v>93</v>
      </c>
      <c r="E33" s="28">
        <v>30</v>
      </c>
      <c r="F33" s="26" t="s">
        <v>12</v>
      </c>
      <c r="G33" s="29">
        <v>2500</v>
      </c>
      <c r="H33" s="29" t="s">
        <v>597</v>
      </c>
      <c r="I33" s="106"/>
      <c r="J33" s="106"/>
      <c r="K33" s="106"/>
      <c r="L33" s="106"/>
      <c r="M33" s="106"/>
      <c r="N33" s="106"/>
      <c r="O33" s="106"/>
      <c r="P33" s="106"/>
      <c r="Q33" s="106"/>
      <c r="R33" s="106"/>
      <c r="S33" s="106"/>
      <c r="T33" s="106"/>
      <c r="U33" s="106"/>
      <c r="V33" s="106"/>
      <c r="W33" s="106"/>
      <c r="X33" s="106"/>
      <c r="Y33" s="106"/>
    </row>
    <row r="34" spans="1:25" x14ac:dyDescent="0.2">
      <c r="A34" s="26">
        <v>33</v>
      </c>
      <c r="B34" s="27" t="s">
        <v>141</v>
      </c>
      <c r="C34" s="26">
        <v>145</v>
      </c>
      <c r="D34" s="27" t="s">
        <v>93</v>
      </c>
      <c r="E34" s="28">
        <v>424</v>
      </c>
      <c r="F34" s="26">
        <v>150</v>
      </c>
      <c r="G34" s="29">
        <v>12000</v>
      </c>
      <c r="H34" s="29" t="s">
        <v>598</v>
      </c>
      <c r="I34" s="106"/>
      <c r="J34" s="106"/>
      <c r="K34" s="106"/>
      <c r="L34" s="106"/>
      <c r="M34" s="106"/>
      <c r="N34" s="106"/>
      <c r="O34" s="106"/>
      <c r="P34" s="106"/>
      <c r="Q34" s="106"/>
      <c r="R34" s="106"/>
      <c r="S34" s="106"/>
      <c r="T34" s="106"/>
      <c r="U34" s="106"/>
      <c r="V34" s="106"/>
      <c r="W34" s="106"/>
      <c r="X34" s="106"/>
      <c r="Y34" s="106"/>
    </row>
    <row r="35" spans="1:25" x14ac:dyDescent="0.2">
      <c r="A35" s="26">
        <v>34</v>
      </c>
      <c r="B35" s="27" t="s">
        <v>156</v>
      </c>
      <c r="C35" s="26" t="s">
        <v>276</v>
      </c>
      <c r="D35" s="27" t="s">
        <v>93</v>
      </c>
      <c r="E35" s="28">
        <v>180</v>
      </c>
      <c r="F35" s="26" t="s">
        <v>27</v>
      </c>
      <c r="G35" s="29">
        <v>6000</v>
      </c>
      <c r="H35" s="29" t="s">
        <v>598</v>
      </c>
      <c r="I35" s="106"/>
      <c r="J35" s="106"/>
      <c r="K35" s="106"/>
      <c r="L35" s="106"/>
      <c r="M35" s="106"/>
      <c r="N35" s="106"/>
      <c r="O35" s="106"/>
      <c r="P35" s="106"/>
      <c r="Q35" s="106"/>
      <c r="R35" s="106"/>
      <c r="S35" s="106"/>
      <c r="T35" s="106"/>
      <c r="U35" s="106"/>
      <c r="V35" s="106"/>
      <c r="W35" s="106"/>
      <c r="X35" s="106"/>
      <c r="Y35" s="106"/>
    </row>
    <row r="36" spans="1:25" x14ac:dyDescent="0.2">
      <c r="A36" s="26">
        <v>35</v>
      </c>
      <c r="B36" s="27" t="s">
        <v>157</v>
      </c>
      <c r="C36" s="26" t="s">
        <v>280</v>
      </c>
      <c r="D36" s="27" t="s">
        <v>93</v>
      </c>
      <c r="E36" s="28">
        <v>744.6</v>
      </c>
      <c r="F36" s="26" t="s">
        <v>282</v>
      </c>
      <c r="G36" s="29">
        <v>50000</v>
      </c>
      <c r="H36" s="29" t="s">
        <v>597</v>
      </c>
      <c r="I36" s="106"/>
      <c r="J36" s="106"/>
      <c r="K36" s="106"/>
      <c r="L36" s="106"/>
      <c r="M36" s="106"/>
      <c r="N36" s="106"/>
      <c r="O36" s="106"/>
      <c r="P36" s="106"/>
      <c r="Q36" s="106"/>
      <c r="R36" s="106"/>
      <c r="S36" s="106"/>
      <c r="T36" s="106"/>
      <c r="U36" s="106"/>
      <c r="V36" s="106"/>
      <c r="W36" s="106"/>
      <c r="X36" s="106"/>
      <c r="Y36" s="106"/>
    </row>
    <row r="37" spans="1:25" x14ac:dyDescent="0.2">
      <c r="A37" s="26">
        <v>36</v>
      </c>
      <c r="B37" s="27" t="s">
        <v>138</v>
      </c>
      <c r="C37" s="26">
        <v>105</v>
      </c>
      <c r="D37" s="27" t="s">
        <v>93</v>
      </c>
      <c r="E37" s="28">
        <v>171</v>
      </c>
      <c r="F37" s="26" t="s">
        <v>22</v>
      </c>
      <c r="G37" s="29">
        <v>4500</v>
      </c>
      <c r="H37" s="29" t="s">
        <v>598</v>
      </c>
      <c r="I37" s="106"/>
      <c r="J37" s="106"/>
      <c r="K37" s="106"/>
      <c r="L37" s="106"/>
      <c r="M37" s="106"/>
      <c r="N37" s="106"/>
      <c r="O37" s="106"/>
      <c r="P37" s="106"/>
      <c r="Q37" s="106"/>
      <c r="R37" s="106"/>
      <c r="S37" s="106"/>
      <c r="T37" s="106"/>
      <c r="U37" s="106"/>
      <c r="V37" s="106"/>
      <c r="W37" s="106"/>
      <c r="X37" s="106"/>
      <c r="Y37" s="106"/>
    </row>
    <row r="38" spans="1:25" x14ac:dyDescent="0.2">
      <c r="A38" s="26">
        <v>37</v>
      </c>
      <c r="B38" s="27" t="s">
        <v>165</v>
      </c>
      <c r="C38" s="26">
        <v>397</v>
      </c>
      <c r="D38" s="27" t="s">
        <v>93</v>
      </c>
      <c r="E38" s="28">
        <v>272</v>
      </c>
      <c r="F38" s="26" t="s">
        <v>27</v>
      </c>
      <c r="G38" s="29">
        <v>12000</v>
      </c>
      <c r="H38" s="29" t="s">
        <v>596</v>
      </c>
    </row>
    <row r="39" spans="1:25" x14ac:dyDescent="0.2">
      <c r="A39" s="26">
        <v>38</v>
      </c>
      <c r="B39" s="27" t="s">
        <v>165</v>
      </c>
      <c r="C39" s="26">
        <v>546</v>
      </c>
      <c r="D39" s="27" t="s">
        <v>93</v>
      </c>
      <c r="E39" s="28">
        <v>500</v>
      </c>
      <c r="F39" s="26" t="s">
        <v>27</v>
      </c>
      <c r="G39" s="29">
        <v>14000</v>
      </c>
      <c r="H39" s="29" t="s">
        <v>598</v>
      </c>
    </row>
    <row r="40" spans="1:25" x14ac:dyDescent="0.2">
      <c r="A40" s="26">
        <v>39</v>
      </c>
      <c r="B40" s="27" t="s">
        <v>161</v>
      </c>
      <c r="C40" s="26">
        <v>216</v>
      </c>
      <c r="D40" s="27" t="s">
        <v>93</v>
      </c>
      <c r="E40" s="28">
        <v>230</v>
      </c>
      <c r="F40" s="26" t="s">
        <v>27</v>
      </c>
      <c r="G40" s="29">
        <v>20000</v>
      </c>
      <c r="H40" s="29" t="s">
        <v>597</v>
      </c>
    </row>
    <row r="41" spans="1:25" x14ac:dyDescent="0.2">
      <c r="A41" s="26">
        <v>40</v>
      </c>
      <c r="B41" s="27" t="s">
        <v>173</v>
      </c>
      <c r="C41" s="26">
        <v>541</v>
      </c>
      <c r="D41" s="27" t="s">
        <v>93</v>
      </c>
      <c r="E41" s="28">
        <v>51</v>
      </c>
      <c r="F41" s="26" t="s">
        <v>22</v>
      </c>
      <c r="G41" s="29">
        <v>1500</v>
      </c>
      <c r="H41" s="29" t="s">
        <v>598</v>
      </c>
    </row>
    <row r="42" spans="1:25" x14ac:dyDescent="0.2">
      <c r="A42" s="26">
        <v>41</v>
      </c>
      <c r="B42" s="27" t="s">
        <v>137</v>
      </c>
      <c r="C42" s="26">
        <v>570</v>
      </c>
      <c r="D42" s="27" t="s">
        <v>93</v>
      </c>
      <c r="E42" s="28">
        <v>103.23</v>
      </c>
      <c r="F42" s="26" t="s">
        <v>28</v>
      </c>
      <c r="G42" s="29">
        <v>6000</v>
      </c>
      <c r="H42" s="29" t="s">
        <v>597</v>
      </c>
    </row>
    <row r="43" spans="1:25" x14ac:dyDescent="0.2">
      <c r="A43" s="26">
        <v>42</v>
      </c>
      <c r="B43" s="27" t="s">
        <v>306</v>
      </c>
      <c r="C43" s="26">
        <v>607</v>
      </c>
      <c r="D43" s="27" t="s">
        <v>93</v>
      </c>
      <c r="E43" s="28">
        <v>140</v>
      </c>
      <c r="F43" s="26" t="s">
        <v>28</v>
      </c>
      <c r="G43" s="29">
        <v>5000</v>
      </c>
      <c r="H43" s="29" t="s">
        <v>596</v>
      </c>
    </row>
    <row r="44" spans="1:25" x14ac:dyDescent="0.2">
      <c r="A44" s="26">
        <v>43</v>
      </c>
      <c r="B44" s="27" t="s">
        <v>154</v>
      </c>
      <c r="C44" s="26">
        <v>777</v>
      </c>
      <c r="D44" s="27" t="s">
        <v>93</v>
      </c>
      <c r="E44" s="28">
        <v>72</v>
      </c>
      <c r="F44" s="26" t="s">
        <v>47</v>
      </c>
      <c r="G44" s="29">
        <v>3000</v>
      </c>
      <c r="H44" s="29" t="s">
        <v>596</v>
      </c>
    </row>
    <row r="45" spans="1:25" x14ac:dyDescent="0.2">
      <c r="A45" s="26">
        <v>44</v>
      </c>
      <c r="B45" s="27" t="s">
        <v>154</v>
      </c>
      <c r="C45" s="26">
        <v>789</v>
      </c>
      <c r="D45" s="27" t="s">
        <v>93</v>
      </c>
      <c r="E45" s="28">
        <v>72</v>
      </c>
      <c r="F45" s="26" t="s">
        <v>47</v>
      </c>
      <c r="G45" s="29">
        <v>3250</v>
      </c>
      <c r="H45" s="29" t="s">
        <v>596</v>
      </c>
    </row>
    <row r="46" spans="1:25" x14ac:dyDescent="0.2">
      <c r="A46" s="26">
        <v>45</v>
      </c>
      <c r="B46" s="27" t="s">
        <v>154</v>
      </c>
      <c r="C46" s="26">
        <v>2166</v>
      </c>
      <c r="D46" s="27" t="s">
        <v>93</v>
      </c>
      <c r="E46" s="28">
        <v>339.61</v>
      </c>
      <c r="F46" s="26">
        <v>150</v>
      </c>
      <c r="G46" s="29">
        <v>10000</v>
      </c>
      <c r="H46" s="29" t="s">
        <v>598</v>
      </c>
    </row>
    <row r="47" spans="1:25" x14ac:dyDescent="0.2">
      <c r="A47" s="26">
        <v>46</v>
      </c>
      <c r="B47" s="27" t="s">
        <v>145</v>
      </c>
      <c r="C47" s="26">
        <v>50</v>
      </c>
      <c r="D47" s="27" t="s">
        <v>93</v>
      </c>
      <c r="E47" s="28">
        <v>59</v>
      </c>
      <c r="F47" s="26" t="s">
        <v>227</v>
      </c>
      <c r="G47" s="29">
        <v>6500</v>
      </c>
      <c r="H47" s="29" t="s">
        <v>597</v>
      </c>
    </row>
    <row r="48" spans="1:25" x14ac:dyDescent="0.2">
      <c r="A48" s="26">
        <v>47</v>
      </c>
      <c r="B48" s="27" t="s">
        <v>154</v>
      </c>
      <c r="C48" s="26">
        <v>1242</v>
      </c>
      <c r="D48" s="27" t="s">
        <v>93</v>
      </c>
      <c r="E48" s="28">
        <v>100.31</v>
      </c>
      <c r="F48" s="26">
        <v>180</v>
      </c>
      <c r="G48" s="29">
        <v>10800</v>
      </c>
      <c r="H48" s="29" t="s">
        <v>597</v>
      </c>
    </row>
    <row r="49" spans="1:8" x14ac:dyDescent="0.2">
      <c r="A49" s="26">
        <v>48</v>
      </c>
      <c r="B49" s="27" t="s">
        <v>135</v>
      </c>
      <c r="C49" s="26">
        <v>291</v>
      </c>
      <c r="D49" s="27" t="s">
        <v>93</v>
      </c>
      <c r="E49" s="28">
        <v>55.54</v>
      </c>
      <c r="F49" s="26">
        <v>130</v>
      </c>
      <c r="G49" s="29">
        <v>5000</v>
      </c>
      <c r="H49" s="29" t="s">
        <v>597</v>
      </c>
    </row>
    <row r="50" spans="1:8" x14ac:dyDescent="0.2">
      <c r="A50" s="26">
        <v>49</v>
      </c>
      <c r="B50" s="27" t="s">
        <v>173</v>
      </c>
      <c r="C50" s="26">
        <v>224</v>
      </c>
      <c r="D50" s="27" t="s">
        <v>93</v>
      </c>
      <c r="E50" s="28">
        <v>21.84</v>
      </c>
      <c r="F50" s="26" t="s">
        <v>22</v>
      </c>
      <c r="G50" s="29">
        <v>800</v>
      </c>
      <c r="H50" s="29" t="s">
        <v>598</v>
      </c>
    </row>
    <row r="51" spans="1:8" x14ac:dyDescent="0.2">
      <c r="A51" s="26">
        <v>50</v>
      </c>
      <c r="B51" s="27" t="s">
        <v>173</v>
      </c>
      <c r="C51" s="26">
        <v>254</v>
      </c>
      <c r="D51" s="27" t="s">
        <v>93</v>
      </c>
      <c r="E51" s="28">
        <v>39</v>
      </c>
      <c r="F51" s="26" t="s">
        <v>22</v>
      </c>
      <c r="G51" s="29">
        <v>2000</v>
      </c>
      <c r="H51" s="29" t="s">
        <v>598</v>
      </c>
    </row>
    <row r="52" spans="1:8" x14ac:dyDescent="0.2">
      <c r="A52" s="26">
        <v>51</v>
      </c>
      <c r="B52" s="27" t="s">
        <v>173</v>
      </c>
      <c r="C52" s="26">
        <v>805</v>
      </c>
      <c r="D52" s="27" t="s">
        <v>93</v>
      </c>
      <c r="E52" s="28">
        <v>56.9</v>
      </c>
      <c r="F52" s="26" t="s">
        <v>22</v>
      </c>
      <c r="G52" s="29">
        <v>1800</v>
      </c>
      <c r="H52" s="29" t="s">
        <v>598</v>
      </c>
    </row>
    <row r="53" spans="1:8" x14ac:dyDescent="0.2">
      <c r="A53" s="26">
        <v>52</v>
      </c>
      <c r="B53" s="27" t="s">
        <v>150</v>
      </c>
      <c r="C53" s="26">
        <v>1036</v>
      </c>
      <c r="D53" s="27" t="s">
        <v>93</v>
      </c>
      <c r="E53" s="28">
        <v>349</v>
      </c>
      <c r="F53" s="26" t="s">
        <v>27</v>
      </c>
      <c r="G53" s="29">
        <v>20000</v>
      </c>
      <c r="H53" s="29" t="s">
        <v>597</v>
      </c>
    </row>
    <row r="54" spans="1:8" x14ac:dyDescent="0.2">
      <c r="A54" s="26">
        <v>53</v>
      </c>
      <c r="B54" s="27" t="s">
        <v>150</v>
      </c>
      <c r="C54" s="26">
        <v>1612</v>
      </c>
      <c r="D54" s="27" t="s">
        <v>93</v>
      </c>
      <c r="E54" s="28">
        <v>276.89999999999998</v>
      </c>
      <c r="F54" s="26" t="s">
        <v>27</v>
      </c>
      <c r="G54" s="29">
        <v>5900</v>
      </c>
      <c r="H54" s="29" t="s">
        <v>598</v>
      </c>
    </row>
    <row r="55" spans="1:8" x14ac:dyDescent="0.2">
      <c r="A55" s="26">
        <v>54</v>
      </c>
      <c r="B55" s="27" t="s">
        <v>150</v>
      </c>
      <c r="C55" s="26">
        <v>1645</v>
      </c>
      <c r="D55" s="27" t="s">
        <v>93</v>
      </c>
      <c r="E55" s="28">
        <v>110</v>
      </c>
      <c r="F55" s="26" t="s">
        <v>27</v>
      </c>
      <c r="G55" s="29">
        <v>3500</v>
      </c>
      <c r="H55" s="29" t="s">
        <v>598</v>
      </c>
    </row>
    <row r="56" spans="1:8" x14ac:dyDescent="0.2">
      <c r="A56" s="26">
        <v>55</v>
      </c>
      <c r="B56" s="27" t="s">
        <v>173</v>
      </c>
      <c r="C56" s="26">
        <v>1357</v>
      </c>
      <c r="D56" s="27" t="s">
        <v>93</v>
      </c>
      <c r="E56" s="28">
        <v>78</v>
      </c>
      <c r="F56" s="26" t="s">
        <v>22</v>
      </c>
      <c r="G56" s="29">
        <v>3000</v>
      </c>
      <c r="H56" s="29" t="s">
        <v>598</v>
      </c>
    </row>
    <row r="57" spans="1:8" x14ac:dyDescent="0.2">
      <c r="A57" s="26">
        <v>56</v>
      </c>
      <c r="B57" s="27" t="s">
        <v>173</v>
      </c>
      <c r="C57" s="26">
        <v>1669</v>
      </c>
      <c r="D57" s="27" t="s">
        <v>93</v>
      </c>
      <c r="E57" s="28">
        <v>337</v>
      </c>
      <c r="F57" s="26" t="s">
        <v>22</v>
      </c>
      <c r="G57" s="29">
        <v>8199</v>
      </c>
      <c r="H57" s="29" t="s">
        <v>598</v>
      </c>
    </row>
    <row r="58" spans="1:8" x14ac:dyDescent="0.2">
      <c r="A58" s="26">
        <v>57</v>
      </c>
      <c r="B58" s="27" t="s">
        <v>139</v>
      </c>
      <c r="C58" s="26">
        <v>10</v>
      </c>
      <c r="D58" s="27" t="s">
        <v>93</v>
      </c>
      <c r="E58" s="28">
        <v>130</v>
      </c>
      <c r="F58" s="26" t="s">
        <v>27</v>
      </c>
      <c r="G58" s="29">
        <v>6000</v>
      </c>
      <c r="H58" s="29" t="s">
        <v>596</v>
      </c>
    </row>
    <row r="59" spans="1:8" x14ac:dyDescent="0.2">
      <c r="A59" s="26">
        <v>58</v>
      </c>
      <c r="B59" s="27" t="s">
        <v>139</v>
      </c>
      <c r="C59" s="26">
        <v>91</v>
      </c>
      <c r="D59" s="27" t="s">
        <v>93</v>
      </c>
      <c r="E59" s="28">
        <v>330</v>
      </c>
      <c r="F59" s="26" t="s">
        <v>27</v>
      </c>
      <c r="G59" s="29">
        <v>12000</v>
      </c>
      <c r="H59" s="29" t="s">
        <v>598</v>
      </c>
    </row>
    <row r="60" spans="1:8" x14ac:dyDescent="0.2">
      <c r="A60" s="26">
        <v>59</v>
      </c>
      <c r="B60" s="27" t="s">
        <v>139</v>
      </c>
      <c r="C60" s="26">
        <v>59</v>
      </c>
      <c r="D60" s="27" t="s">
        <v>93</v>
      </c>
      <c r="E60" s="28">
        <v>49</v>
      </c>
      <c r="F60" s="26" t="s">
        <v>27</v>
      </c>
      <c r="G60" s="29">
        <v>5000</v>
      </c>
      <c r="H60" s="29" t="s">
        <v>597</v>
      </c>
    </row>
    <row r="61" spans="1:8" x14ac:dyDescent="0.2">
      <c r="A61" s="26">
        <v>60</v>
      </c>
      <c r="B61" s="27" t="s">
        <v>176</v>
      </c>
      <c r="C61" s="26">
        <v>54</v>
      </c>
      <c r="D61" s="27" t="s">
        <v>93</v>
      </c>
      <c r="E61" s="28">
        <v>211</v>
      </c>
      <c r="F61" s="26" t="s">
        <v>27</v>
      </c>
      <c r="G61" s="29">
        <v>5000</v>
      </c>
      <c r="H61" s="29" t="s">
        <v>598</v>
      </c>
    </row>
    <row r="62" spans="1:8" x14ac:dyDescent="0.2">
      <c r="A62" s="26">
        <v>61</v>
      </c>
      <c r="B62" s="27" t="s">
        <v>176</v>
      </c>
      <c r="C62" s="26">
        <v>539</v>
      </c>
      <c r="D62" s="27" t="s">
        <v>93</v>
      </c>
      <c r="E62" s="28">
        <v>39</v>
      </c>
      <c r="F62" s="26" t="s">
        <v>22</v>
      </c>
      <c r="G62" s="29">
        <v>1600</v>
      </c>
      <c r="H62" s="29" t="s">
        <v>598</v>
      </c>
    </row>
    <row r="63" spans="1:8" x14ac:dyDescent="0.2">
      <c r="A63" s="26">
        <v>62</v>
      </c>
      <c r="B63" s="27" t="s">
        <v>158</v>
      </c>
      <c r="C63" s="26">
        <v>238</v>
      </c>
      <c r="D63" s="27" t="s">
        <v>93</v>
      </c>
      <c r="E63" s="28">
        <v>664</v>
      </c>
      <c r="F63" s="26">
        <v>280</v>
      </c>
      <c r="G63" s="29">
        <v>26000</v>
      </c>
      <c r="H63" s="29" t="s">
        <v>596</v>
      </c>
    </row>
    <row r="64" spans="1:8" x14ac:dyDescent="0.2">
      <c r="A64" s="26">
        <v>63</v>
      </c>
      <c r="B64" s="27" t="s">
        <v>158</v>
      </c>
      <c r="C64" s="26">
        <v>394</v>
      </c>
      <c r="D64" s="27" t="s">
        <v>93</v>
      </c>
      <c r="E64" s="28">
        <v>63</v>
      </c>
      <c r="F64" s="26" t="s">
        <v>27</v>
      </c>
      <c r="G64" s="29">
        <v>3500</v>
      </c>
      <c r="H64" s="29" t="s">
        <v>596</v>
      </c>
    </row>
    <row r="65" spans="1:8" x14ac:dyDescent="0.2">
      <c r="A65" s="26">
        <v>64</v>
      </c>
      <c r="B65" s="27" t="s">
        <v>165</v>
      </c>
      <c r="C65" s="26">
        <v>434</v>
      </c>
      <c r="D65" s="27" t="s">
        <v>93</v>
      </c>
      <c r="E65" s="28">
        <v>528.58000000000004</v>
      </c>
      <c r="F65" s="26" t="s">
        <v>27</v>
      </c>
      <c r="G65" s="29">
        <v>19000</v>
      </c>
      <c r="H65" s="29" t="s">
        <v>596</v>
      </c>
    </row>
    <row r="66" spans="1:8" x14ac:dyDescent="0.2">
      <c r="A66" s="26">
        <v>65</v>
      </c>
      <c r="B66" s="27" t="s">
        <v>165</v>
      </c>
      <c r="C66" s="26">
        <v>442</v>
      </c>
      <c r="D66" s="27" t="s">
        <v>93</v>
      </c>
      <c r="E66" s="28">
        <v>188</v>
      </c>
      <c r="F66" s="26" t="s">
        <v>27</v>
      </c>
      <c r="G66" s="29">
        <v>7900</v>
      </c>
      <c r="H66" s="29" t="s">
        <v>596</v>
      </c>
    </row>
    <row r="67" spans="1:8" x14ac:dyDescent="0.2">
      <c r="A67" s="26">
        <v>66</v>
      </c>
      <c r="B67" s="27" t="s">
        <v>140</v>
      </c>
      <c r="C67" s="26">
        <v>1051</v>
      </c>
      <c r="D67" s="27" t="s">
        <v>93</v>
      </c>
      <c r="E67" s="28">
        <v>558.77</v>
      </c>
      <c r="F67" s="26" t="s">
        <v>27</v>
      </c>
      <c r="G67" s="29">
        <v>16500</v>
      </c>
      <c r="H67" s="29" t="s">
        <v>598</v>
      </c>
    </row>
    <row r="68" spans="1:8" x14ac:dyDescent="0.2">
      <c r="A68" s="26">
        <v>67</v>
      </c>
      <c r="B68" s="27" t="s">
        <v>177</v>
      </c>
      <c r="C68" s="26">
        <v>727</v>
      </c>
      <c r="D68" s="27" t="s">
        <v>93</v>
      </c>
      <c r="E68" s="28">
        <v>22.64</v>
      </c>
      <c r="F68" s="26" t="s">
        <v>27</v>
      </c>
      <c r="G68" s="29">
        <v>1500</v>
      </c>
      <c r="H68" s="29" t="s">
        <v>596</v>
      </c>
    </row>
    <row r="69" spans="1:8" x14ac:dyDescent="0.2">
      <c r="A69" s="26">
        <v>68</v>
      </c>
      <c r="B69" s="27" t="s">
        <v>389</v>
      </c>
      <c r="C69" s="26">
        <v>550</v>
      </c>
      <c r="D69" s="27" t="s">
        <v>93</v>
      </c>
      <c r="E69" s="28">
        <v>132</v>
      </c>
      <c r="F69" s="26" t="s">
        <v>27</v>
      </c>
      <c r="G69" s="29">
        <v>11000</v>
      </c>
      <c r="H69" s="29" t="s">
        <v>597</v>
      </c>
    </row>
    <row r="70" spans="1:8" x14ac:dyDescent="0.2">
      <c r="A70" s="26">
        <v>69</v>
      </c>
      <c r="B70" s="27" t="s">
        <v>169</v>
      </c>
      <c r="C70" s="26">
        <v>1860</v>
      </c>
      <c r="D70" s="27" t="s">
        <v>93</v>
      </c>
      <c r="E70" s="28">
        <v>90</v>
      </c>
      <c r="F70" s="26" t="s">
        <v>22</v>
      </c>
      <c r="G70" s="29">
        <v>3000</v>
      </c>
      <c r="H70" s="29" t="s">
        <v>598</v>
      </c>
    </row>
    <row r="71" spans="1:8" x14ac:dyDescent="0.2">
      <c r="A71" s="26">
        <v>70</v>
      </c>
      <c r="B71" s="27" t="s">
        <v>170</v>
      </c>
      <c r="C71" s="26">
        <v>194</v>
      </c>
      <c r="D71" s="27" t="s">
        <v>93</v>
      </c>
      <c r="E71" s="28">
        <v>100</v>
      </c>
      <c r="F71" s="26" t="s">
        <v>27</v>
      </c>
      <c r="G71" s="29">
        <v>12000</v>
      </c>
      <c r="H71" s="29" t="s">
        <v>597</v>
      </c>
    </row>
    <row r="72" spans="1:8" x14ac:dyDescent="0.2">
      <c r="A72" s="26">
        <v>71</v>
      </c>
      <c r="B72" s="27" t="s">
        <v>170</v>
      </c>
      <c r="C72" s="26">
        <v>219</v>
      </c>
      <c r="D72" s="27" t="s">
        <v>93</v>
      </c>
      <c r="E72" s="28">
        <v>55.08</v>
      </c>
      <c r="F72" s="26" t="s">
        <v>27</v>
      </c>
      <c r="G72" s="29">
        <v>2700</v>
      </c>
      <c r="H72" s="29" t="s">
        <v>598</v>
      </c>
    </row>
    <row r="73" spans="1:8" x14ac:dyDescent="0.2">
      <c r="A73" s="26">
        <v>72</v>
      </c>
      <c r="B73" s="27" t="s">
        <v>170</v>
      </c>
      <c r="C73" s="26">
        <v>257</v>
      </c>
      <c r="D73" s="27" t="s">
        <v>93</v>
      </c>
      <c r="E73" s="28">
        <v>87</v>
      </c>
      <c r="F73" s="26" t="s">
        <v>27</v>
      </c>
      <c r="G73" s="29">
        <v>5000</v>
      </c>
      <c r="H73" s="29" t="s">
        <v>596</v>
      </c>
    </row>
    <row r="74" spans="1:8" x14ac:dyDescent="0.2">
      <c r="A74" s="26">
        <v>73</v>
      </c>
      <c r="B74" s="27" t="s">
        <v>161</v>
      </c>
      <c r="C74" s="26">
        <v>47</v>
      </c>
      <c r="D74" s="27" t="s">
        <v>93</v>
      </c>
      <c r="E74" s="28">
        <v>371.16</v>
      </c>
      <c r="F74" s="26" t="s">
        <v>27</v>
      </c>
      <c r="G74" s="29">
        <v>30000</v>
      </c>
      <c r="H74" s="29" t="s">
        <v>597</v>
      </c>
    </row>
    <row r="75" spans="1:8" x14ac:dyDescent="0.2">
      <c r="A75" s="26">
        <v>74</v>
      </c>
      <c r="B75" s="27" t="s">
        <v>161</v>
      </c>
      <c r="C75" s="26">
        <v>229</v>
      </c>
      <c r="D75" s="27" t="s">
        <v>93</v>
      </c>
      <c r="E75" s="28">
        <v>114</v>
      </c>
      <c r="F75" s="26" t="s">
        <v>27</v>
      </c>
      <c r="G75" s="29">
        <v>8000</v>
      </c>
      <c r="H75" s="29" t="s">
        <v>597</v>
      </c>
    </row>
    <row r="76" spans="1:8" x14ac:dyDescent="0.2">
      <c r="A76" s="26">
        <v>75</v>
      </c>
      <c r="B76" s="27" t="s">
        <v>209</v>
      </c>
      <c r="C76" s="26">
        <v>310</v>
      </c>
      <c r="D76" s="27" t="s">
        <v>93</v>
      </c>
      <c r="E76" s="28">
        <v>520</v>
      </c>
      <c r="F76" s="26" t="s">
        <v>27</v>
      </c>
      <c r="G76" s="29">
        <v>15000</v>
      </c>
      <c r="H76" s="29" t="s">
        <v>598</v>
      </c>
    </row>
    <row r="77" spans="1:8" x14ac:dyDescent="0.2">
      <c r="A77" s="26">
        <v>76</v>
      </c>
      <c r="B77" s="27" t="s">
        <v>209</v>
      </c>
      <c r="C77" s="26">
        <v>320</v>
      </c>
      <c r="D77" s="27" t="s">
        <v>93</v>
      </c>
      <c r="E77" s="28">
        <v>300</v>
      </c>
      <c r="F77" s="26" t="s">
        <v>27</v>
      </c>
      <c r="G77" s="29">
        <v>15000</v>
      </c>
      <c r="H77" s="29" t="s">
        <v>596</v>
      </c>
    </row>
    <row r="78" spans="1:8" x14ac:dyDescent="0.2">
      <c r="A78" s="26">
        <v>77</v>
      </c>
      <c r="B78" s="27" t="s">
        <v>175</v>
      </c>
      <c r="C78" s="26">
        <v>307</v>
      </c>
      <c r="D78" s="27" t="s">
        <v>93</v>
      </c>
      <c r="E78" s="28">
        <v>287</v>
      </c>
      <c r="F78" s="26" t="s">
        <v>27</v>
      </c>
      <c r="G78" s="29">
        <v>6000</v>
      </c>
      <c r="H78" s="29" t="s">
        <v>598</v>
      </c>
    </row>
    <row r="79" spans="1:8" x14ac:dyDescent="0.2">
      <c r="A79" s="26">
        <v>78</v>
      </c>
      <c r="B79" s="27" t="s">
        <v>163</v>
      </c>
      <c r="C79" s="26">
        <v>271</v>
      </c>
      <c r="D79" s="27" t="s">
        <v>93</v>
      </c>
      <c r="E79" s="28">
        <v>239.75</v>
      </c>
      <c r="F79" s="26" t="s">
        <v>27</v>
      </c>
      <c r="G79" s="29">
        <v>6000</v>
      </c>
      <c r="H79" s="29" t="s">
        <v>598</v>
      </c>
    </row>
    <row r="80" spans="1:8" x14ac:dyDescent="0.2">
      <c r="A80" s="26">
        <v>79</v>
      </c>
      <c r="B80" s="27" t="s">
        <v>413</v>
      </c>
      <c r="C80" s="26">
        <v>60</v>
      </c>
      <c r="D80" s="27" t="s">
        <v>93</v>
      </c>
      <c r="E80" s="28">
        <v>252</v>
      </c>
      <c r="F80" s="26" t="s">
        <v>27</v>
      </c>
      <c r="G80" s="29">
        <v>6000</v>
      </c>
      <c r="H80" s="29" t="s">
        <v>598</v>
      </c>
    </row>
    <row r="81" spans="1:8" x14ac:dyDescent="0.2">
      <c r="A81" s="26">
        <v>80</v>
      </c>
      <c r="B81" s="27" t="s">
        <v>413</v>
      </c>
      <c r="C81" s="26">
        <v>66</v>
      </c>
      <c r="D81" s="27" t="s">
        <v>93</v>
      </c>
      <c r="E81" s="28">
        <v>172</v>
      </c>
      <c r="F81" s="26" t="s">
        <v>27</v>
      </c>
      <c r="G81" s="29">
        <v>4000</v>
      </c>
      <c r="H81" s="29" t="s">
        <v>598</v>
      </c>
    </row>
    <row r="82" spans="1:8" x14ac:dyDescent="0.2">
      <c r="A82" s="26">
        <v>81</v>
      </c>
      <c r="B82" s="27" t="s">
        <v>418</v>
      </c>
      <c r="C82" s="26">
        <v>19</v>
      </c>
      <c r="D82" s="27" t="s">
        <v>93</v>
      </c>
      <c r="E82" s="28">
        <v>130</v>
      </c>
      <c r="F82" s="26" t="s">
        <v>27</v>
      </c>
      <c r="G82" s="29">
        <v>7500</v>
      </c>
      <c r="H82" s="29" t="s">
        <v>596</v>
      </c>
    </row>
    <row r="83" spans="1:8" x14ac:dyDescent="0.2">
      <c r="A83" s="26">
        <v>82</v>
      </c>
      <c r="B83" s="27" t="s">
        <v>418</v>
      </c>
      <c r="C83" s="26">
        <v>234</v>
      </c>
      <c r="D83" s="27" t="s">
        <v>93</v>
      </c>
      <c r="E83" s="28">
        <v>160</v>
      </c>
      <c r="F83" s="26" t="s">
        <v>27</v>
      </c>
      <c r="G83" s="29">
        <v>15000</v>
      </c>
      <c r="H83" s="29" t="s">
        <v>597</v>
      </c>
    </row>
    <row r="84" spans="1:8" x14ac:dyDescent="0.2">
      <c r="A84" s="26">
        <v>83</v>
      </c>
      <c r="B84" s="27" t="s">
        <v>418</v>
      </c>
      <c r="C84" s="26">
        <v>331</v>
      </c>
      <c r="D84" s="27" t="s">
        <v>93</v>
      </c>
      <c r="E84" s="28">
        <v>400</v>
      </c>
      <c r="F84" s="26" t="s">
        <v>27</v>
      </c>
      <c r="G84" s="29">
        <v>35000</v>
      </c>
      <c r="H84" s="29" t="s">
        <v>597</v>
      </c>
    </row>
    <row r="85" spans="1:8" x14ac:dyDescent="0.2">
      <c r="A85" s="26">
        <v>84</v>
      </c>
      <c r="B85" s="27" t="s">
        <v>134</v>
      </c>
      <c r="C85" s="26">
        <v>608</v>
      </c>
      <c r="D85" s="27" t="s">
        <v>93</v>
      </c>
      <c r="E85" s="28">
        <v>45</v>
      </c>
      <c r="F85" s="26" t="s">
        <v>27</v>
      </c>
      <c r="G85" s="29">
        <v>3500</v>
      </c>
      <c r="H85" s="29" t="s">
        <v>597</v>
      </c>
    </row>
    <row r="86" spans="1:8" x14ac:dyDescent="0.2">
      <c r="A86" s="26">
        <v>85</v>
      </c>
      <c r="B86" s="27" t="s">
        <v>153</v>
      </c>
      <c r="C86" s="26">
        <v>600</v>
      </c>
      <c r="D86" s="27" t="s">
        <v>93</v>
      </c>
      <c r="E86" s="28">
        <v>40</v>
      </c>
      <c r="F86" s="26" t="s">
        <v>22</v>
      </c>
      <c r="G86" s="29">
        <v>1500</v>
      </c>
      <c r="H86" s="29" t="s">
        <v>598</v>
      </c>
    </row>
    <row r="87" spans="1:8" x14ac:dyDescent="0.2">
      <c r="A87" s="26">
        <v>86</v>
      </c>
      <c r="B87" s="27" t="s">
        <v>165</v>
      </c>
      <c r="C87" s="26">
        <v>390</v>
      </c>
      <c r="D87" s="27" t="s">
        <v>93</v>
      </c>
      <c r="E87" s="28">
        <v>63</v>
      </c>
      <c r="F87" s="26" t="s">
        <v>27</v>
      </c>
      <c r="G87" s="29">
        <v>4600</v>
      </c>
      <c r="H87" s="29" t="s">
        <v>597</v>
      </c>
    </row>
    <row r="88" spans="1:8" x14ac:dyDescent="0.2">
      <c r="A88" s="26">
        <v>87</v>
      </c>
      <c r="B88" s="27" t="s">
        <v>165</v>
      </c>
      <c r="C88" s="26">
        <v>394</v>
      </c>
      <c r="D88" s="27" t="s">
        <v>93</v>
      </c>
      <c r="E88" s="28">
        <v>97</v>
      </c>
      <c r="F88" s="26" t="s">
        <v>27</v>
      </c>
      <c r="G88" s="29">
        <v>4600</v>
      </c>
      <c r="H88" s="29" t="s">
        <v>596</v>
      </c>
    </row>
    <row r="89" spans="1:8" x14ac:dyDescent="0.2">
      <c r="A89" s="26">
        <v>88</v>
      </c>
      <c r="B89" s="27" t="s">
        <v>134</v>
      </c>
      <c r="C89" s="26">
        <v>37</v>
      </c>
      <c r="D89" s="27" t="s">
        <v>93</v>
      </c>
      <c r="E89" s="28">
        <v>2600</v>
      </c>
      <c r="F89" s="26" t="s">
        <v>27</v>
      </c>
      <c r="G89" s="29">
        <v>91500</v>
      </c>
      <c r="H89" s="29" t="s">
        <v>597</v>
      </c>
    </row>
    <row r="90" spans="1:8" x14ac:dyDescent="0.2">
      <c r="A90" s="26">
        <v>89</v>
      </c>
      <c r="B90" s="27" t="s">
        <v>157</v>
      </c>
      <c r="C90" s="26" t="s">
        <v>285</v>
      </c>
      <c r="D90" s="27" t="s">
        <v>93</v>
      </c>
      <c r="E90" s="28">
        <v>386</v>
      </c>
      <c r="F90" s="26" t="s">
        <v>27</v>
      </c>
      <c r="G90" s="29">
        <v>15000</v>
      </c>
      <c r="H90" s="29" t="s">
        <v>596</v>
      </c>
    </row>
    <row r="91" spans="1:8" x14ac:dyDescent="0.2">
      <c r="A91" s="26">
        <v>90</v>
      </c>
      <c r="B91" s="27" t="s">
        <v>138</v>
      </c>
      <c r="C91" s="26">
        <v>103</v>
      </c>
      <c r="D91" s="27" t="s">
        <v>93</v>
      </c>
      <c r="E91" s="28">
        <v>171</v>
      </c>
      <c r="F91" s="26" t="s">
        <v>22</v>
      </c>
      <c r="G91" s="29">
        <v>3510</v>
      </c>
      <c r="H91" s="29" t="s">
        <v>598</v>
      </c>
    </row>
    <row r="92" spans="1:8" x14ac:dyDescent="0.2">
      <c r="A92" s="26">
        <v>91</v>
      </c>
      <c r="B92" s="27" t="s">
        <v>138</v>
      </c>
      <c r="C92" s="26">
        <v>115</v>
      </c>
      <c r="D92" s="27" t="s">
        <v>93</v>
      </c>
      <c r="E92" s="28">
        <v>100</v>
      </c>
      <c r="F92" s="26" t="s">
        <v>22</v>
      </c>
      <c r="G92" s="29">
        <v>6000</v>
      </c>
      <c r="H92" s="29" t="s">
        <v>597</v>
      </c>
    </row>
    <row r="93" spans="1:8" x14ac:dyDescent="0.2">
      <c r="A93" s="26">
        <v>92</v>
      </c>
      <c r="B93" s="27" t="s">
        <v>138</v>
      </c>
      <c r="C93" s="26">
        <v>137</v>
      </c>
      <c r="D93" s="27" t="s">
        <v>93</v>
      </c>
      <c r="E93" s="28">
        <v>54</v>
      </c>
      <c r="F93" s="26" t="s">
        <v>22</v>
      </c>
      <c r="G93" s="29">
        <v>3500</v>
      </c>
      <c r="H93" s="29" t="s">
        <v>596</v>
      </c>
    </row>
    <row r="94" spans="1:8" x14ac:dyDescent="0.2">
      <c r="A94" s="26">
        <v>93</v>
      </c>
      <c r="B94" s="27" t="s">
        <v>162</v>
      </c>
      <c r="C94" s="26">
        <v>2015</v>
      </c>
      <c r="D94" s="27" t="s">
        <v>93</v>
      </c>
      <c r="E94" s="28">
        <v>350</v>
      </c>
      <c r="F94" s="26" t="s">
        <v>27</v>
      </c>
      <c r="G94" s="29">
        <v>8000</v>
      </c>
      <c r="H94" s="29" t="s">
        <v>598</v>
      </c>
    </row>
    <row r="95" spans="1:8" x14ac:dyDescent="0.2">
      <c r="A95" s="26">
        <v>94</v>
      </c>
      <c r="B95" s="27" t="s">
        <v>171</v>
      </c>
      <c r="C95" s="26">
        <v>864</v>
      </c>
      <c r="D95" s="27" t="s">
        <v>93</v>
      </c>
      <c r="E95" s="28">
        <v>110</v>
      </c>
      <c r="F95" s="26" t="s">
        <v>22</v>
      </c>
      <c r="G95" s="29">
        <v>2500</v>
      </c>
      <c r="H95" s="29" t="s">
        <v>598</v>
      </c>
    </row>
    <row r="96" spans="1:8" x14ac:dyDescent="0.2">
      <c r="A96" s="26">
        <v>95</v>
      </c>
      <c r="B96" s="27" t="s">
        <v>177</v>
      </c>
      <c r="C96" s="26">
        <v>1199</v>
      </c>
      <c r="D96" s="27" t="s">
        <v>93</v>
      </c>
      <c r="E96" s="28">
        <v>180</v>
      </c>
      <c r="F96" s="26" t="s">
        <v>27</v>
      </c>
      <c r="G96" s="29">
        <v>14000</v>
      </c>
      <c r="H96" s="29" t="s">
        <v>597</v>
      </c>
    </row>
    <row r="97" spans="1:8" x14ac:dyDescent="0.2">
      <c r="A97" s="26">
        <v>96</v>
      </c>
      <c r="B97" s="27" t="s">
        <v>156</v>
      </c>
      <c r="C97" s="26" t="s">
        <v>211</v>
      </c>
      <c r="D97" s="27" t="s">
        <v>93</v>
      </c>
      <c r="E97" s="28">
        <v>250</v>
      </c>
      <c r="F97" s="26" t="s">
        <v>27</v>
      </c>
      <c r="G97" s="29">
        <v>10000</v>
      </c>
      <c r="H97" s="29" t="s">
        <v>596</v>
      </c>
    </row>
    <row r="98" spans="1:8" x14ac:dyDescent="0.2">
      <c r="A98" s="26">
        <v>97</v>
      </c>
      <c r="B98" s="27" t="s">
        <v>145</v>
      </c>
      <c r="C98" s="26">
        <v>50</v>
      </c>
      <c r="D98" s="27" t="s">
        <v>93</v>
      </c>
      <c r="E98" s="28">
        <v>25</v>
      </c>
      <c r="F98" s="26" t="s">
        <v>227</v>
      </c>
      <c r="G98" s="29">
        <v>3500</v>
      </c>
      <c r="H98" s="29" t="s">
        <v>597</v>
      </c>
    </row>
    <row r="99" spans="1:8" x14ac:dyDescent="0.2">
      <c r="A99" s="26">
        <v>98</v>
      </c>
      <c r="B99" s="27" t="s">
        <v>145</v>
      </c>
      <c r="C99" s="26">
        <v>50</v>
      </c>
      <c r="D99" s="27" t="s">
        <v>93</v>
      </c>
      <c r="E99" s="28">
        <v>61</v>
      </c>
      <c r="F99" s="26" t="s">
        <v>227</v>
      </c>
      <c r="G99" s="29">
        <v>7000</v>
      </c>
      <c r="H99" s="29" t="s">
        <v>597</v>
      </c>
    </row>
    <row r="100" spans="1:8" x14ac:dyDescent="0.2">
      <c r="A100" s="26">
        <v>99</v>
      </c>
      <c r="B100" s="27" t="s">
        <v>154</v>
      </c>
      <c r="C100" s="26">
        <v>1212</v>
      </c>
      <c r="D100" s="27" t="s">
        <v>93</v>
      </c>
      <c r="E100" s="28">
        <v>56</v>
      </c>
      <c r="F100" s="26" t="s">
        <v>12</v>
      </c>
      <c r="G100" s="29">
        <v>5000</v>
      </c>
      <c r="H100" s="29" t="s">
        <v>597</v>
      </c>
    </row>
    <row r="101" spans="1:8" x14ac:dyDescent="0.2">
      <c r="A101" s="26">
        <v>100</v>
      </c>
      <c r="B101" s="27" t="s">
        <v>231</v>
      </c>
      <c r="C101" s="26">
        <v>226</v>
      </c>
      <c r="D101" s="27" t="s">
        <v>93</v>
      </c>
      <c r="E101" s="28">
        <v>24</v>
      </c>
      <c r="F101" s="26" t="s">
        <v>6</v>
      </c>
      <c r="G101" s="29">
        <v>1850</v>
      </c>
      <c r="H101" s="29" t="s">
        <v>597</v>
      </c>
    </row>
    <row r="102" spans="1:8" x14ac:dyDescent="0.2">
      <c r="A102" s="26">
        <v>101</v>
      </c>
      <c r="B102" s="27" t="s">
        <v>164</v>
      </c>
      <c r="C102" s="26">
        <v>111</v>
      </c>
      <c r="D102" s="27" t="s">
        <v>93</v>
      </c>
      <c r="E102" s="28">
        <v>14.48</v>
      </c>
      <c r="F102" s="26" t="s">
        <v>6</v>
      </c>
      <c r="G102" s="29">
        <v>800</v>
      </c>
      <c r="H102" s="29" t="s">
        <v>596</v>
      </c>
    </row>
    <row r="103" spans="1:8" x14ac:dyDescent="0.2">
      <c r="A103" s="26">
        <v>102</v>
      </c>
      <c r="B103" s="27" t="s">
        <v>164</v>
      </c>
      <c r="C103" s="26">
        <v>250</v>
      </c>
      <c r="D103" s="27" t="s">
        <v>93</v>
      </c>
      <c r="E103" s="28">
        <v>25</v>
      </c>
      <c r="F103" s="26" t="s">
        <v>6</v>
      </c>
      <c r="G103" s="29">
        <v>1200</v>
      </c>
      <c r="H103" s="29" t="s">
        <v>596</v>
      </c>
    </row>
    <row r="104" spans="1:8" x14ac:dyDescent="0.2">
      <c r="A104" s="26">
        <v>103</v>
      </c>
      <c r="B104" s="27" t="s">
        <v>186</v>
      </c>
      <c r="C104" s="26">
        <v>595</v>
      </c>
      <c r="D104" s="27" t="s">
        <v>93</v>
      </c>
      <c r="E104" s="28">
        <v>316</v>
      </c>
      <c r="F104" s="26">
        <v>150</v>
      </c>
      <c r="G104" s="29">
        <v>15000</v>
      </c>
      <c r="H104" s="29" t="s">
        <v>597</v>
      </c>
    </row>
    <row r="105" spans="1:8" x14ac:dyDescent="0.2">
      <c r="A105" s="26">
        <v>104</v>
      </c>
      <c r="B105" s="27" t="s">
        <v>183</v>
      </c>
      <c r="C105" s="26" t="s">
        <v>260</v>
      </c>
      <c r="D105" s="27" t="s">
        <v>93</v>
      </c>
      <c r="E105" s="28">
        <v>93.25</v>
      </c>
      <c r="F105" s="26" t="s">
        <v>10</v>
      </c>
      <c r="G105" s="29">
        <v>4800</v>
      </c>
      <c r="H105" s="29" t="s">
        <v>596</v>
      </c>
    </row>
    <row r="106" spans="1:8" x14ac:dyDescent="0.2">
      <c r="A106" s="26">
        <v>105</v>
      </c>
      <c r="B106" s="27" t="s">
        <v>181</v>
      </c>
      <c r="C106" s="26">
        <v>724</v>
      </c>
      <c r="D106" s="27" t="s">
        <v>93</v>
      </c>
      <c r="E106" s="28">
        <v>80</v>
      </c>
      <c r="F106" s="26">
        <v>140</v>
      </c>
      <c r="G106" s="29">
        <v>2900</v>
      </c>
      <c r="H106" s="29" t="s">
        <v>598</v>
      </c>
    </row>
    <row r="107" spans="1:8" x14ac:dyDescent="0.2">
      <c r="A107" s="26">
        <v>106</v>
      </c>
      <c r="B107" s="27" t="s">
        <v>264</v>
      </c>
      <c r="C107" s="26">
        <v>303</v>
      </c>
      <c r="D107" s="27" t="s">
        <v>93</v>
      </c>
      <c r="E107" s="28">
        <v>41</v>
      </c>
      <c r="F107" s="26">
        <v>140</v>
      </c>
      <c r="G107" s="29">
        <v>1700</v>
      </c>
      <c r="H107" s="29" t="s">
        <v>598</v>
      </c>
    </row>
    <row r="108" spans="1:8" x14ac:dyDescent="0.2">
      <c r="A108" s="26">
        <v>107</v>
      </c>
      <c r="B108" s="27" t="s">
        <v>489</v>
      </c>
      <c r="C108" s="26">
        <v>1288</v>
      </c>
      <c r="D108" s="27" t="s">
        <v>93</v>
      </c>
      <c r="E108" s="28">
        <v>150</v>
      </c>
      <c r="F108" s="26">
        <v>80</v>
      </c>
      <c r="G108" s="29">
        <v>3394</v>
      </c>
      <c r="H108" s="29" t="s">
        <v>598</v>
      </c>
    </row>
    <row r="109" spans="1:8" x14ac:dyDescent="0.2">
      <c r="A109" s="26">
        <v>108</v>
      </c>
      <c r="B109" s="27" t="s">
        <v>198</v>
      </c>
      <c r="C109" s="26" t="s">
        <v>199</v>
      </c>
      <c r="D109" s="27" t="s">
        <v>93</v>
      </c>
      <c r="E109" s="28">
        <v>150</v>
      </c>
      <c r="F109" s="26" t="s">
        <v>38</v>
      </c>
      <c r="G109" s="29">
        <v>4300</v>
      </c>
      <c r="H109" s="29" t="s">
        <v>598</v>
      </c>
    </row>
    <row r="110" spans="1:8" x14ac:dyDescent="0.2">
      <c r="A110" s="26">
        <v>109</v>
      </c>
      <c r="B110" s="27" t="s">
        <v>198</v>
      </c>
      <c r="C110" s="26">
        <v>900</v>
      </c>
      <c r="D110" s="27" t="s">
        <v>93</v>
      </c>
      <c r="E110" s="28">
        <v>300</v>
      </c>
      <c r="F110" s="26" t="s">
        <v>12</v>
      </c>
      <c r="G110" s="29">
        <v>22000</v>
      </c>
      <c r="H110" s="29" t="s">
        <v>597</v>
      </c>
    </row>
    <row r="111" spans="1:8" x14ac:dyDescent="0.2">
      <c r="A111" s="26">
        <v>110</v>
      </c>
      <c r="B111" s="27" t="s">
        <v>198</v>
      </c>
      <c r="C111" s="26" t="s">
        <v>54</v>
      </c>
      <c r="D111" s="27" t="s">
        <v>93</v>
      </c>
      <c r="E111" s="28">
        <v>135</v>
      </c>
      <c r="F111" s="26" t="s">
        <v>12</v>
      </c>
      <c r="G111" s="29">
        <v>6500</v>
      </c>
      <c r="H111" s="29" t="s">
        <v>596</v>
      </c>
    </row>
    <row r="112" spans="1:8" x14ac:dyDescent="0.2">
      <c r="A112" s="26">
        <v>111</v>
      </c>
      <c r="B112" s="27" t="s">
        <v>198</v>
      </c>
      <c r="C112" s="26" t="s">
        <v>206</v>
      </c>
      <c r="D112" s="27" t="s">
        <v>93</v>
      </c>
      <c r="E112" s="28">
        <v>142</v>
      </c>
      <c r="F112" s="26" t="s">
        <v>12</v>
      </c>
      <c r="G112" s="29">
        <v>3500</v>
      </c>
      <c r="H112" s="29" t="s">
        <v>598</v>
      </c>
    </row>
    <row r="113" spans="1:8" x14ac:dyDescent="0.2">
      <c r="A113" s="26">
        <v>112</v>
      </c>
      <c r="B113" s="27" t="s">
        <v>183</v>
      </c>
      <c r="C113" s="26">
        <v>1737</v>
      </c>
      <c r="D113" s="27" t="s">
        <v>93</v>
      </c>
      <c r="E113" s="28">
        <v>50</v>
      </c>
      <c r="F113" s="26">
        <v>190</v>
      </c>
      <c r="G113" s="29">
        <v>4500</v>
      </c>
      <c r="H113" s="29" t="s">
        <v>597</v>
      </c>
    </row>
    <row r="114" spans="1:8" x14ac:dyDescent="0.2">
      <c r="A114" s="26">
        <v>113</v>
      </c>
      <c r="B114" s="27" t="s">
        <v>183</v>
      </c>
      <c r="C114" s="26">
        <v>1737</v>
      </c>
      <c r="D114" s="27" t="s">
        <v>93</v>
      </c>
      <c r="E114" s="28">
        <v>70</v>
      </c>
      <c r="F114" s="26">
        <v>190</v>
      </c>
      <c r="G114" s="29">
        <v>5500</v>
      </c>
      <c r="H114" s="29" t="s">
        <v>597</v>
      </c>
    </row>
    <row r="115" spans="1:8" x14ac:dyDescent="0.2">
      <c r="A115" s="26">
        <v>114</v>
      </c>
      <c r="B115" s="27" t="s">
        <v>128</v>
      </c>
      <c r="C115" s="26">
        <v>115</v>
      </c>
      <c r="D115" s="27" t="s">
        <v>93</v>
      </c>
      <c r="E115" s="28">
        <v>190</v>
      </c>
      <c r="F115" s="26" t="s">
        <v>6</v>
      </c>
      <c r="G115" s="29">
        <v>4450</v>
      </c>
      <c r="H115" s="29" t="s">
        <v>598</v>
      </c>
    </row>
    <row r="116" spans="1:8" x14ac:dyDescent="0.2">
      <c r="A116" s="26">
        <v>115</v>
      </c>
      <c r="B116" s="27" t="s">
        <v>128</v>
      </c>
      <c r="C116" s="26" t="s">
        <v>50</v>
      </c>
      <c r="D116" s="27" t="s">
        <v>93</v>
      </c>
      <c r="E116" s="28">
        <v>680</v>
      </c>
      <c r="F116" s="26" t="s">
        <v>6</v>
      </c>
      <c r="G116" s="29">
        <v>20000</v>
      </c>
      <c r="H116" s="29" t="s">
        <v>596</v>
      </c>
    </row>
    <row r="117" spans="1:8" x14ac:dyDescent="0.2">
      <c r="A117" s="26">
        <v>116</v>
      </c>
      <c r="B117" s="27" t="s">
        <v>128</v>
      </c>
      <c r="C117" s="26">
        <v>844</v>
      </c>
      <c r="D117" s="27" t="s">
        <v>93</v>
      </c>
      <c r="E117" s="28">
        <v>90</v>
      </c>
      <c r="F117" s="26" t="s">
        <v>6</v>
      </c>
      <c r="G117" s="29">
        <v>2400</v>
      </c>
      <c r="H117" s="29" t="s">
        <v>598</v>
      </c>
    </row>
    <row r="118" spans="1:8" x14ac:dyDescent="0.2">
      <c r="A118" s="26">
        <v>117</v>
      </c>
      <c r="B118" s="27" t="s">
        <v>186</v>
      </c>
      <c r="C118" s="26" t="s">
        <v>510</v>
      </c>
      <c r="D118" s="27" t="s">
        <v>93</v>
      </c>
      <c r="E118" s="28">
        <v>26.25</v>
      </c>
      <c r="F118" s="26" t="s">
        <v>38</v>
      </c>
      <c r="G118" s="29">
        <v>1200</v>
      </c>
      <c r="H118" s="29" t="s">
        <v>598</v>
      </c>
    </row>
    <row r="119" spans="1:8" x14ac:dyDescent="0.2">
      <c r="A119" s="26">
        <v>118</v>
      </c>
      <c r="B119" s="27" t="s">
        <v>145</v>
      </c>
      <c r="C119" s="26">
        <v>1453</v>
      </c>
      <c r="D119" s="27" t="s">
        <v>93</v>
      </c>
      <c r="E119" s="28">
        <v>56.25</v>
      </c>
      <c r="F119" s="26" t="s">
        <v>12</v>
      </c>
      <c r="G119" s="29">
        <v>1500</v>
      </c>
      <c r="H119" s="29" t="s">
        <v>598</v>
      </c>
    </row>
    <row r="120" spans="1:8" x14ac:dyDescent="0.2">
      <c r="A120" s="26">
        <v>119</v>
      </c>
      <c r="B120" s="27" t="s">
        <v>138</v>
      </c>
      <c r="C120" s="26">
        <v>1141</v>
      </c>
      <c r="D120" s="27" t="s">
        <v>93</v>
      </c>
      <c r="E120" s="28">
        <v>82</v>
      </c>
      <c r="F120" s="26" t="s">
        <v>38</v>
      </c>
      <c r="G120" s="29">
        <v>5500</v>
      </c>
      <c r="H120" s="29" t="s">
        <v>597</v>
      </c>
    </row>
    <row r="121" spans="1:8" x14ac:dyDescent="0.2">
      <c r="A121" s="26">
        <v>120</v>
      </c>
      <c r="B121" s="27" t="s">
        <v>137</v>
      </c>
      <c r="C121" s="26">
        <v>1519</v>
      </c>
      <c r="D121" s="27" t="s">
        <v>93</v>
      </c>
      <c r="E121" s="28">
        <v>137</v>
      </c>
      <c r="F121" s="26" t="s">
        <v>8</v>
      </c>
      <c r="G121" s="29">
        <v>3000</v>
      </c>
      <c r="H121" s="29" t="s">
        <v>598</v>
      </c>
    </row>
    <row r="122" spans="1:8" x14ac:dyDescent="0.2">
      <c r="A122" s="26">
        <v>121</v>
      </c>
      <c r="B122" s="27" t="s">
        <v>506</v>
      </c>
      <c r="C122" s="26">
        <v>61</v>
      </c>
      <c r="D122" s="27" t="s">
        <v>93</v>
      </c>
      <c r="E122" s="28">
        <v>38</v>
      </c>
      <c r="F122" s="26" t="s">
        <v>9</v>
      </c>
      <c r="G122" s="29">
        <v>1650</v>
      </c>
      <c r="H122" s="29" t="s">
        <v>596</v>
      </c>
    </row>
    <row r="123" spans="1:8" x14ac:dyDescent="0.2">
      <c r="A123" s="26">
        <v>122</v>
      </c>
      <c r="B123" s="27" t="s">
        <v>136</v>
      </c>
      <c r="C123" s="26">
        <v>40</v>
      </c>
      <c r="D123" s="27" t="s">
        <v>93</v>
      </c>
      <c r="E123" s="28">
        <v>60</v>
      </c>
      <c r="F123" s="26" t="s">
        <v>41</v>
      </c>
      <c r="G123" s="29">
        <v>1300</v>
      </c>
      <c r="H123" s="29" t="s">
        <v>598</v>
      </c>
    </row>
    <row r="124" spans="1:8" x14ac:dyDescent="0.2">
      <c r="A124" s="26">
        <v>123</v>
      </c>
      <c r="B124" s="27" t="s">
        <v>149</v>
      </c>
      <c r="C124" s="26">
        <v>1407</v>
      </c>
      <c r="D124" s="27" t="s">
        <v>93</v>
      </c>
      <c r="E124" s="28">
        <v>60</v>
      </c>
      <c r="F124" s="26" t="s">
        <v>22</v>
      </c>
      <c r="G124" s="29">
        <v>1600</v>
      </c>
      <c r="H124" s="29" t="s">
        <v>598</v>
      </c>
    </row>
    <row r="125" spans="1:8" x14ac:dyDescent="0.2">
      <c r="A125" s="26">
        <v>124</v>
      </c>
      <c r="B125" s="27" t="s">
        <v>149</v>
      </c>
      <c r="C125" s="26">
        <v>1407</v>
      </c>
      <c r="D125" s="27" t="s">
        <v>93</v>
      </c>
      <c r="E125" s="28">
        <v>43</v>
      </c>
      <c r="F125" s="26" t="s">
        <v>22</v>
      </c>
      <c r="G125" s="29">
        <v>2700</v>
      </c>
      <c r="H125" s="29" t="s">
        <v>596</v>
      </c>
    </row>
    <row r="126" spans="1:8" x14ac:dyDescent="0.2">
      <c r="A126" s="26">
        <v>125</v>
      </c>
      <c r="B126" s="27" t="s">
        <v>149</v>
      </c>
      <c r="C126" s="26">
        <v>1407</v>
      </c>
      <c r="D126" s="27" t="s">
        <v>93</v>
      </c>
      <c r="E126" s="28">
        <v>170</v>
      </c>
      <c r="F126" s="26" t="s">
        <v>22</v>
      </c>
      <c r="G126" s="29">
        <v>7000</v>
      </c>
      <c r="H126" s="29" t="s">
        <v>596</v>
      </c>
    </row>
    <row r="127" spans="1:8" x14ac:dyDescent="0.2">
      <c r="A127" s="26">
        <v>126</v>
      </c>
      <c r="B127" s="27" t="s">
        <v>141</v>
      </c>
      <c r="C127" s="26">
        <v>1121</v>
      </c>
      <c r="D127" s="27" t="s">
        <v>93</v>
      </c>
      <c r="E127" s="28">
        <v>90</v>
      </c>
      <c r="F127" s="26" t="s">
        <v>65</v>
      </c>
      <c r="G127" s="29">
        <v>6500</v>
      </c>
      <c r="H127" s="29" t="s">
        <v>597</v>
      </c>
    </row>
    <row r="128" spans="1:8" x14ac:dyDescent="0.2">
      <c r="A128" s="26">
        <v>127</v>
      </c>
      <c r="B128" s="27" t="s">
        <v>141</v>
      </c>
      <c r="C128" s="26">
        <v>1127</v>
      </c>
      <c r="D128" s="27" t="s">
        <v>93</v>
      </c>
      <c r="E128" s="28">
        <v>200</v>
      </c>
      <c r="F128" s="26" t="s">
        <v>65</v>
      </c>
      <c r="G128" s="29">
        <v>11000</v>
      </c>
      <c r="H128" s="29" t="s">
        <v>597</v>
      </c>
    </row>
    <row r="129" spans="1:8" x14ac:dyDescent="0.2">
      <c r="A129" s="26">
        <v>128</v>
      </c>
      <c r="B129" s="27" t="s">
        <v>149</v>
      </c>
      <c r="C129" s="26">
        <v>1407</v>
      </c>
      <c r="D129" s="27" t="s">
        <v>93</v>
      </c>
      <c r="E129" s="28">
        <v>90</v>
      </c>
      <c r="F129" s="26" t="s">
        <v>22</v>
      </c>
      <c r="G129" s="29">
        <v>3500</v>
      </c>
      <c r="H129" s="29" t="s">
        <v>598</v>
      </c>
    </row>
    <row r="130" spans="1:8" x14ac:dyDescent="0.2">
      <c r="A130" s="26">
        <v>129</v>
      </c>
      <c r="B130" s="27" t="s">
        <v>192</v>
      </c>
      <c r="C130" s="26">
        <v>628</v>
      </c>
      <c r="D130" s="27" t="s">
        <v>93</v>
      </c>
      <c r="E130" s="28">
        <v>275.02</v>
      </c>
      <c r="F130" s="26" t="s">
        <v>8</v>
      </c>
      <c r="G130" s="29">
        <v>18000</v>
      </c>
      <c r="H130" s="29" t="s">
        <v>597</v>
      </c>
    </row>
    <row r="131" spans="1:8" x14ac:dyDescent="0.2">
      <c r="A131" s="26">
        <v>130</v>
      </c>
      <c r="B131" s="27" t="s">
        <v>192</v>
      </c>
      <c r="C131" s="26">
        <v>844</v>
      </c>
      <c r="D131" s="27" t="s">
        <v>93</v>
      </c>
      <c r="E131" s="28">
        <v>68</v>
      </c>
      <c r="F131" s="26" t="s">
        <v>8</v>
      </c>
      <c r="G131" s="29">
        <v>1950</v>
      </c>
      <c r="H131" s="29" t="s">
        <v>598</v>
      </c>
    </row>
    <row r="132" spans="1:8" x14ac:dyDescent="0.2">
      <c r="A132" s="26">
        <v>131</v>
      </c>
      <c r="B132" s="27" t="s">
        <v>155</v>
      </c>
      <c r="C132" s="26">
        <v>929</v>
      </c>
      <c r="D132" s="27" t="s">
        <v>93</v>
      </c>
      <c r="E132" s="28">
        <v>99</v>
      </c>
      <c r="F132" s="26">
        <v>73</v>
      </c>
      <c r="G132" s="29">
        <v>2100</v>
      </c>
      <c r="H132" s="29" t="s">
        <v>598</v>
      </c>
    </row>
    <row r="133" spans="1:8" x14ac:dyDescent="0.2">
      <c r="A133" s="26">
        <v>132</v>
      </c>
      <c r="B133" s="27" t="s">
        <v>194</v>
      </c>
      <c r="C133" s="26">
        <v>1417</v>
      </c>
      <c r="D133" s="27" t="s">
        <v>93</v>
      </c>
      <c r="E133" s="28">
        <v>50</v>
      </c>
      <c r="F133" s="26" t="s">
        <v>9</v>
      </c>
      <c r="G133" s="29">
        <v>2800</v>
      </c>
      <c r="H133" s="29" t="s">
        <v>597</v>
      </c>
    </row>
    <row r="134" spans="1:8" x14ac:dyDescent="0.2">
      <c r="A134" s="26">
        <v>133</v>
      </c>
      <c r="B134" s="27" t="s">
        <v>533</v>
      </c>
      <c r="C134" s="26">
        <v>18</v>
      </c>
      <c r="D134" s="27" t="s">
        <v>93</v>
      </c>
      <c r="E134" s="28">
        <v>40</v>
      </c>
      <c r="F134" s="26" t="s">
        <v>534</v>
      </c>
      <c r="G134" s="29">
        <v>1600</v>
      </c>
      <c r="H134" s="29" t="s">
        <v>598</v>
      </c>
    </row>
    <row r="135" spans="1:8" x14ac:dyDescent="0.2">
      <c r="A135" s="26">
        <v>134</v>
      </c>
      <c r="B135" s="27" t="s">
        <v>533</v>
      </c>
      <c r="C135" s="26">
        <v>233</v>
      </c>
      <c r="D135" s="27" t="s">
        <v>93</v>
      </c>
      <c r="E135" s="28">
        <v>271</v>
      </c>
      <c r="F135" s="26" t="s">
        <v>534</v>
      </c>
      <c r="G135" s="29">
        <v>10000</v>
      </c>
      <c r="H135" s="29" t="s">
        <v>596</v>
      </c>
    </row>
    <row r="136" spans="1:8" x14ac:dyDescent="0.2">
      <c r="A136" s="26">
        <v>135</v>
      </c>
      <c r="B136" s="27" t="s">
        <v>138</v>
      </c>
      <c r="C136" s="26">
        <v>1318</v>
      </c>
      <c r="D136" s="27" t="s">
        <v>93</v>
      </c>
      <c r="E136" s="28">
        <v>550</v>
      </c>
      <c r="F136" s="26" t="s">
        <v>38</v>
      </c>
      <c r="G136" s="29">
        <v>20000</v>
      </c>
      <c r="H136" s="29" t="s">
        <v>596</v>
      </c>
    </row>
    <row r="137" spans="1:8" x14ac:dyDescent="0.2">
      <c r="A137" s="26">
        <v>136</v>
      </c>
      <c r="B137" s="27" t="s">
        <v>141</v>
      </c>
      <c r="C137" s="26">
        <v>472</v>
      </c>
      <c r="D137" s="27" t="s">
        <v>93</v>
      </c>
      <c r="E137" s="28">
        <v>38</v>
      </c>
      <c r="F137" s="26" t="s">
        <v>65</v>
      </c>
      <c r="G137" s="29">
        <v>2700</v>
      </c>
      <c r="H137" s="29" t="s">
        <v>597</v>
      </c>
    </row>
    <row r="138" spans="1:8" x14ac:dyDescent="0.2">
      <c r="A138" s="26">
        <v>137</v>
      </c>
      <c r="B138" s="27" t="s">
        <v>141</v>
      </c>
      <c r="C138" s="26">
        <v>480</v>
      </c>
      <c r="D138" s="27" t="s">
        <v>93</v>
      </c>
      <c r="E138" s="28">
        <v>38</v>
      </c>
      <c r="F138" s="26" t="s">
        <v>65</v>
      </c>
      <c r="G138" s="29">
        <v>2700</v>
      </c>
      <c r="H138" s="29" t="s">
        <v>597</v>
      </c>
    </row>
    <row r="139" spans="1:8" x14ac:dyDescent="0.2">
      <c r="A139" s="26">
        <v>138</v>
      </c>
      <c r="B139" s="27" t="s">
        <v>195</v>
      </c>
      <c r="C139" s="26">
        <v>804</v>
      </c>
      <c r="D139" s="27" t="s">
        <v>93</v>
      </c>
      <c r="E139" s="28">
        <v>131</v>
      </c>
      <c r="F139" s="26" t="s">
        <v>9</v>
      </c>
      <c r="G139" s="29">
        <v>6500</v>
      </c>
      <c r="H139" s="29" t="s">
        <v>597</v>
      </c>
    </row>
    <row r="140" spans="1:8" x14ac:dyDescent="0.2">
      <c r="A140" s="26">
        <v>139</v>
      </c>
      <c r="B140" s="27" t="s">
        <v>155</v>
      </c>
      <c r="C140" s="26">
        <v>1302</v>
      </c>
      <c r="D140" s="27" t="s">
        <v>93</v>
      </c>
      <c r="E140" s="28">
        <v>200</v>
      </c>
      <c r="F140" s="26" t="s">
        <v>9</v>
      </c>
      <c r="G140" s="29">
        <v>5000</v>
      </c>
      <c r="H140" s="29" t="s">
        <v>598</v>
      </c>
    </row>
    <row r="141" spans="1:8" x14ac:dyDescent="0.2">
      <c r="A141" s="26">
        <v>140</v>
      </c>
      <c r="B141" s="27" t="s">
        <v>194</v>
      </c>
      <c r="C141" s="26">
        <v>943</v>
      </c>
      <c r="D141" s="27" t="s">
        <v>93</v>
      </c>
      <c r="E141" s="28">
        <v>70</v>
      </c>
      <c r="F141" s="26" t="s">
        <v>9</v>
      </c>
      <c r="G141" s="29">
        <v>1800</v>
      </c>
      <c r="H141" s="29" t="s">
        <v>598</v>
      </c>
    </row>
    <row r="142" spans="1:8" x14ac:dyDescent="0.2">
      <c r="A142" s="26">
        <v>141</v>
      </c>
      <c r="B142" s="27" t="s">
        <v>149</v>
      </c>
      <c r="C142" s="26">
        <v>210</v>
      </c>
      <c r="D142" s="27" t="s">
        <v>93</v>
      </c>
      <c r="E142" s="28">
        <v>100</v>
      </c>
      <c r="F142" s="26" t="s">
        <v>22</v>
      </c>
      <c r="G142" s="29">
        <v>3000</v>
      </c>
      <c r="H142" s="29" t="s">
        <v>598</v>
      </c>
    </row>
    <row r="143" spans="1:8" x14ac:dyDescent="0.2">
      <c r="A143" s="26">
        <v>142</v>
      </c>
      <c r="B143" s="27" t="s">
        <v>149</v>
      </c>
      <c r="C143" s="26">
        <v>228</v>
      </c>
      <c r="D143" s="27" t="s">
        <v>93</v>
      </c>
      <c r="E143" s="28">
        <v>103</v>
      </c>
      <c r="F143" s="26" t="s">
        <v>22</v>
      </c>
      <c r="G143" s="29">
        <v>9900</v>
      </c>
      <c r="H143" s="29" t="s">
        <v>597</v>
      </c>
    </row>
    <row r="144" spans="1:8" x14ac:dyDescent="0.2">
      <c r="A144" s="26">
        <v>143</v>
      </c>
      <c r="B144" s="27" t="s">
        <v>149</v>
      </c>
      <c r="C144" s="26">
        <v>620</v>
      </c>
      <c r="D144" s="27" t="s">
        <v>93</v>
      </c>
      <c r="E144" s="28">
        <v>800</v>
      </c>
      <c r="F144" s="26" t="s">
        <v>22</v>
      </c>
      <c r="G144" s="29">
        <v>25000</v>
      </c>
      <c r="H144" s="29" t="s">
        <v>596</v>
      </c>
    </row>
    <row r="145" spans="1:8" x14ac:dyDescent="0.2">
      <c r="A145" s="26">
        <v>144</v>
      </c>
      <c r="B145" s="27" t="s">
        <v>149</v>
      </c>
      <c r="C145" s="26">
        <v>862</v>
      </c>
      <c r="D145" s="27" t="s">
        <v>93</v>
      </c>
      <c r="E145" s="28">
        <v>85</v>
      </c>
      <c r="F145" s="26" t="s">
        <v>22</v>
      </c>
      <c r="G145" s="29">
        <v>5500</v>
      </c>
      <c r="H145" s="29" t="s">
        <v>597</v>
      </c>
    </row>
    <row r="146" spans="1:8" x14ac:dyDescent="0.2">
      <c r="A146" s="26">
        <v>145</v>
      </c>
      <c r="B146" s="27" t="s">
        <v>149</v>
      </c>
      <c r="C146" s="26">
        <v>918</v>
      </c>
      <c r="D146" s="27" t="s">
        <v>93</v>
      </c>
      <c r="E146" s="28">
        <v>147</v>
      </c>
      <c r="F146" s="26" t="s">
        <v>22</v>
      </c>
      <c r="G146" s="29">
        <v>6500</v>
      </c>
      <c r="H146" s="29" t="s">
        <v>596</v>
      </c>
    </row>
    <row r="147" spans="1:8" x14ac:dyDescent="0.2">
      <c r="A147" s="26">
        <v>146</v>
      </c>
      <c r="B147" s="27" t="s">
        <v>159</v>
      </c>
      <c r="C147" s="26">
        <v>304</v>
      </c>
      <c r="D147" s="27" t="s">
        <v>93</v>
      </c>
      <c r="E147" s="28">
        <v>495</v>
      </c>
      <c r="F147" s="26" t="s">
        <v>43</v>
      </c>
      <c r="G147" s="29">
        <v>25000</v>
      </c>
      <c r="H147" s="29" t="s">
        <v>597</v>
      </c>
    </row>
    <row r="148" spans="1:8" x14ac:dyDescent="0.2">
      <c r="A148" s="26">
        <v>147</v>
      </c>
      <c r="B148" s="27" t="s">
        <v>560</v>
      </c>
      <c r="C148" s="26">
        <v>111</v>
      </c>
      <c r="D148" s="27" t="s">
        <v>93</v>
      </c>
      <c r="E148" s="28">
        <v>70</v>
      </c>
      <c r="F148" s="26" t="s">
        <v>43</v>
      </c>
      <c r="G148" s="29">
        <v>4900</v>
      </c>
      <c r="H148" s="29" t="s">
        <v>597</v>
      </c>
    </row>
    <row r="149" spans="1:8" x14ac:dyDescent="0.2">
      <c r="A149" s="26">
        <v>148</v>
      </c>
      <c r="B149" s="27" t="s">
        <v>558</v>
      </c>
      <c r="C149" s="26">
        <v>162</v>
      </c>
      <c r="D149" s="27" t="s">
        <v>93</v>
      </c>
      <c r="E149" s="28">
        <v>248.18</v>
      </c>
      <c r="F149" s="26" t="s">
        <v>43</v>
      </c>
      <c r="G149" s="29">
        <v>5500</v>
      </c>
      <c r="H149" s="29" t="s">
        <v>598</v>
      </c>
    </row>
    <row r="150" spans="1:8" x14ac:dyDescent="0.2">
      <c r="A150" s="26">
        <v>149</v>
      </c>
      <c r="B150" s="27" t="s">
        <v>169</v>
      </c>
      <c r="C150" s="26">
        <v>1870</v>
      </c>
      <c r="D150" s="27" t="s">
        <v>93</v>
      </c>
      <c r="E150" s="28">
        <v>89</v>
      </c>
      <c r="F150" s="26" t="s">
        <v>22</v>
      </c>
      <c r="G150" s="29">
        <v>3000</v>
      </c>
      <c r="H150" s="29" t="s">
        <v>598</v>
      </c>
    </row>
    <row r="151" spans="1:8" x14ac:dyDescent="0.2">
      <c r="A151" s="26">
        <v>150</v>
      </c>
      <c r="B151" s="27" t="s">
        <v>571</v>
      </c>
      <c r="C151" s="26">
        <v>33</v>
      </c>
      <c r="D151" s="27" t="s">
        <v>93</v>
      </c>
      <c r="E151" s="28">
        <v>123</v>
      </c>
      <c r="F151" s="26" t="s">
        <v>47</v>
      </c>
      <c r="G151" s="29">
        <v>4950</v>
      </c>
      <c r="H151" s="29" t="s">
        <v>596</v>
      </c>
    </row>
    <row r="152" spans="1:8" x14ac:dyDescent="0.2">
      <c r="A152" s="26">
        <v>151</v>
      </c>
      <c r="B152" s="27" t="s">
        <v>307</v>
      </c>
      <c r="C152" s="26">
        <v>678</v>
      </c>
      <c r="D152" s="27" t="s">
        <v>93</v>
      </c>
      <c r="E152" s="28">
        <v>29</v>
      </c>
      <c r="F152" s="26" t="s">
        <v>47</v>
      </c>
      <c r="G152" s="29">
        <v>1250</v>
      </c>
      <c r="H152" s="29" t="s">
        <v>598</v>
      </c>
    </row>
    <row r="153" spans="1:8" x14ac:dyDescent="0.2">
      <c r="A153" s="26">
        <v>152</v>
      </c>
      <c r="B153" s="27" t="s">
        <v>130</v>
      </c>
      <c r="C153" s="26">
        <v>479</v>
      </c>
      <c r="D153" s="27" t="s">
        <v>93</v>
      </c>
      <c r="E153" s="28">
        <v>50</v>
      </c>
      <c r="F153" s="26" t="s">
        <v>47</v>
      </c>
      <c r="G153" s="29">
        <v>1700</v>
      </c>
      <c r="H153" s="29" t="s">
        <v>598</v>
      </c>
    </row>
    <row r="154" spans="1:8" x14ac:dyDescent="0.2">
      <c r="A154" s="26">
        <v>153</v>
      </c>
      <c r="B154" s="27" t="s">
        <v>137</v>
      </c>
      <c r="C154" s="26">
        <v>594</v>
      </c>
      <c r="D154" s="27" t="s">
        <v>93</v>
      </c>
      <c r="E154" s="28">
        <v>103.23</v>
      </c>
      <c r="F154" s="26">
        <v>140</v>
      </c>
      <c r="G154" s="29">
        <v>6000</v>
      </c>
      <c r="H154" s="29" t="s">
        <v>597</v>
      </c>
    </row>
    <row r="155" spans="1:8" x14ac:dyDescent="0.2">
      <c r="A155" s="26">
        <v>154</v>
      </c>
      <c r="B155" s="27" t="s">
        <v>578</v>
      </c>
      <c r="C155" s="26">
        <v>625</v>
      </c>
      <c r="D155" s="27" t="s">
        <v>93</v>
      </c>
      <c r="E155" s="28">
        <v>40</v>
      </c>
      <c r="F155" s="26" t="s">
        <v>47</v>
      </c>
      <c r="G155" s="29">
        <v>1250</v>
      </c>
      <c r="H155" s="29" t="s">
        <v>598</v>
      </c>
    </row>
    <row r="156" spans="1:8" x14ac:dyDescent="0.2">
      <c r="A156" s="26">
        <v>155</v>
      </c>
      <c r="B156" s="27" t="s">
        <v>306</v>
      </c>
      <c r="C156" s="26">
        <v>725</v>
      </c>
      <c r="D156" s="27" t="s">
        <v>93</v>
      </c>
      <c r="E156" s="28">
        <v>260</v>
      </c>
      <c r="F156" s="26">
        <v>140</v>
      </c>
      <c r="G156" s="29">
        <v>5500</v>
      </c>
      <c r="H156" s="29" t="s">
        <v>598</v>
      </c>
    </row>
    <row r="157" spans="1:8" x14ac:dyDescent="0.2">
      <c r="A157" s="26">
        <v>156</v>
      </c>
      <c r="B157" s="27" t="s">
        <v>306</v>
      </c>
      <c r="C157" s="26">
        <v>904</v>
      </c>
      <c r="D157" s="27" t="s">
        <v>93</v>
      </c>
      <c r="E157" s="28">
        <v>125</v>
      </c>
      <c r="F157" s="26">
        <v>140</v>
      </c>
      <c r="G157" s="29">
        <v>5500</v>
      </c>
      <c r="H157" s="29" t="s">
        <v>596</v>
      </c>
    </row>
    <row r="158" spans="1:8" x14ac:dyDescent="0.2">
      <c r="A158" s="26">
        <v>157</v>
      </c>
      <c r="B158" s="27" t="s">
        <v>306</v>
      </c>
      <c r="C158" s="26">
        <v>1288</v>
      </c>
      <c r="D158" s="27" t="s">
        <v>93</v>
      </c>
      <c r="E158" s="28">
        <v>70</v>
      </c>
      <c r="F158" s="26">
        <v>100</v>
      </c>
      <c r="G158" s="29">
        <v>1700</v>
      </c>
      <c r="H158" s="29" t="s">
        <v>598</v>
      </c>
    </row>
    <row r="159" spans="1:8" x14ac:dyDescent="0.2">
      <c r="A159" s="26">
        <v>158</v>
      </c>
      <c r="B159" s="27" t="s">
        <v>585</v>
      </c>
      <c r="C159" s="26">
        <v>152</v>
      </c>
      <c r="D159" s="27" t="s">
        <v>93</v>
      </c>
      <c r="E159" s="28">
        <v>70</v>
      </c>
      <c r="F159" s="26" t="s">
        <v>47</v>
      </c>
      <c r="G159" s="29">
        <v>2700</v>
      </c>
      <c r="H159" s="29" t="s">
        <v>596</v>
      </c>
    </row>
    <row r="160" spans="1:8" x14ac:dyDescent="0.2">
      <c r="A160" s="26">
        <v>159</v>
      </c>
      <c r="B160" s="27" t="s">
        <v>141</v>
      </c>
      <c r="C160" s="26">
        <v>214</v>
      </c>
      <c r="D160" s="26" t="s">
        <v>93</v>
      </c>
      <c r="E160" s="28">
        <v>54.34</v>
      </c>
      <c r="F160" s="26" t="s">
        <v>38</v>
      </c>
      <c r="G160" s="29">
        <v>3000</v>
      </c>
      <c r="H160" s="29" t="s">
        <v>596</v>
      </c>
    </row>
    <row r="161" spans="1:8" x14ac:dyDescent="0.2">
      <c r="A161" s="26">
        <v>160</v>
      </c>
      <c r="B161" s="27" t="s">
        <v>585</v>
      </c>
      <c r="C161" s="26">
        <v>172</v>
      </c>
      <c r="D161" s="26" t="s">
        <v>93</v>
      </c>
      <c r="E161" s="28">
        <v>125</v>
      </c>
      <c r="F161" s="26" t="s">
        <v>47</v>
      </c>
      <c r="G161" s="29">
        <v>4000</v>
      </c>
      <c r="H161" s="29" t="s">
        <v>598</v>
      </c>
    </row>
    <row r="162" spans="1:8" x14ac:dyDescent="0.2">
      <c r="A162" s="26">
        <v>161</v>
      </c>
      <c r="B162" s="27" t="s">
        <v>183</v>
      </c>
      <c r="C162" s="26" t="s">
        <v>486</v>
      </c>
      <c r="D162" s="26" t="s">
        <v>93</v>
      </c>
      <c r="E162" s="28">
        <v>41</v>
      </c>
      <c r="F162" s="26" t="s">
        <v>12</v>
      </c>
      <c r="G162" s="29">
        <v>2000</v>
      </c>
      <c r="H162" s="29" t="s">
        <v>596</v>
      </c>
    </row>
    <row r="163" spans="1:8" x14ac:dyDescent="0.2">
      <c r="A163" s="26">
        <v>162</v>
      </c>
      <c r="B163" s="27" t="s">
        <v>183</v>
      </c>
      <c r="C163" s="26" t="s">
        <v>485</v>
      </c>
      <c r="D163" s="26" t="s">
        <v>93</v>
      </c>
      <c r="E163" s="28">
        <v>101.28</v>
      </c>
      <c r="F163" s="26" t="s">
        <v>10</v>
      </c>
      <c r="G163" s="29">
        <v>4500</v>
      </c>
      <c r="H163" s="29" t="s">
        <v>596</v>
      </c>
    </row>
    <row r="164" spans="1:8" x14ac:dyDescent="0.2">
      <c r="A164" s="26">
        <v>163</v>
      </c>
      <c r="B164" s="27" t="s">
        <v>151</v>
      </c>
      <c r="C164" s="26">
        <v>1280</v>
      </c>
      <c r="D164" s="26" t="s">
        <v>93</v>
      </c>
      <c r="E164" s="28">
        <v>650</v>
      </c>
      <c r="F164" s="26" t="s">
        <v>28</v>
      </c>
      <c r="G164" s="29">
        <v>18000</v>
      </c>
      <c r="H164" s="29" t="s">
        <v>596</v>
      </c>
    </row>
    <row r="165" spans="1:8" x14ac:dyDescent="0.2">
      <c r="A165" s="26">
        <v>164</v>
      </c>
      <c r="B165" s="27" t="s">
        <v>591</v>
      </c>
      <c r="C165" s="26">
        <v>933</v>
      </c>
      <c r="D165" s="26" t="s">
        <v>93</v>
      </c>
      <c r="E165" s="28">
        <v>340</v>
      </c>
      <c r="F165" s="26" t="s">
        <v>28</v>
      </c>
      <c r="G165" s="29">
        <v>17000</v>
      </c>
      <c r="H165" s="29" t="s">
        <v>597</v>
      </c>
    </row>
    <row r="166" spans="1:8" x14ac:dyDescent="0.2">
      <c r="A166" s="26">
        <v>165</v>
      </c>
      <c r="B166" s="27" t="s">
        <v>591</v>
      </c>
      <c r="C166" s="26">
        <v>1380</v>
      </c>
      <c r="D166" s="26" t="s">
        <v>93</v>
      </c>
      <c r="E166" s="28">
        <v>150</v>
      </c>
      <c r="F166" s="26" t="s">
        <v>28</v>
      </c>
      <c r="G166" s="29">
        <v>3500</v>
      </c>
      <c r="H166" s="29" t="s">
        <v>598</v>
      </c>
    </row>
    <row r="167" spans="1:8" x14ac:dyDescent="0.2">
      <c r="A167" s="26">
        <v>166</v>
      </c>
      <c r="B167" s="27" t="s">
        <v>250</v>
      </c>
      <c r="C167" s="26">
        <v>427</v>
      </c>
      <c r="D167" s="26" t="s">
        <v>93</v>
      </c>
      <c r="E167" s="28">
        <v>90</v>
      </c>
      <c r="F167" s="26" t="s">
        <v>28</v>
      </c>
      <c r="G167" s="29">
        <v>5000</v>
      </c>
      <c r="H167" s="29" t="s">
        <v>597</v>
      </c>
    </row>
    <row r="168" spans="1:8" x14ac:dyDescent="0.2">
      <c r="A168" s="26">
        <v>167</v>
      </c>
      <c r="B168" s="27" t="s">
        <v>250</v>
      </c>
      <c r="C168" s="26">
        <v>723</v>
      </c>
      <c r="D168" s="26" t="s">
        <v>93</v>
      </c>
      <c r="E168" s="28">
        <v>110</v>
      </c>
      <c r="F168" s="26" t="s">
        <v>28</v>
      </c>
      <c r="G168" s="29">
        <v>6000</v>
      </c>
      <c r="H168" s="29" t="s">
        <v>597</v>
      </c>
    </row>
    <row r="169" spans="1:8" x14ac:dyDescent="0.2">
      <c r="A169" s="26">
        <v>168</v>
      </c>
      <c r="B169" s="27" t="s">
        <v>250</v>
      </c>
      <c r="C169" s="26">
        <v>829</v>
      </c>
      <c r="D169" s="26" t="s">
        <v>93</v>
      </c>
      <c r="E169" s="28">
        <v>104.29</v>
      </c>
      <c r="F169" s="26" t="s">
        <v>28</v>
      </c>
      <c r="G169" s="29">
        <v>5700</v>
      </c>
      <c r="H169" s="29" t="s">
        <v>597</v>
      </c>
    </row>
  </sheetData>
  <autoFilter ref="A1:H159" xr:uid="{00000000-0009-0000-0000-000000000000}"/>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L2:T15"/>
  <sheetViews>
    <sheetView showGridLines="0" zoomScaleNormal="100" workbookViewId="0">
      <selection activeCell="L3" sqref="L3:M3"/>
    </sheetView>
  </sheetViews>
  <sheetFormatPr defaultRowHeight="15" x14ac:dyDescent="0.25"/>
  <cols>
    <col min="12" max="12" width="34.5703125" customWidth="1"/>
    <col min="13" max="13" width="20.85546875" customWidth="1"/>
    <col min="15" max="15" width="11.7109375" customWidth="1"/>
    <col min="17" max="17" width="10.7109375" customWidth="1"/>
    <col min="18" max="18" width="12.85546875" customWidth="1"/>
    <col min="19" max="19" width="11.7109375" customWidth="1"/>
    <col min="20" max="20" width="21.5703125" customWidth="1"/>
  </cols>
  <sheetData>
    <row r="2" spans="12:20" x14ac:dyDescent="0.25">
      <c r="L2" s="4" t="s">
        <v>613</v>
      </c>
      <c r="O2" s="4" t="s">
        <v>612</v>
      </c>
    </row>
    <row r="3" spans="12:20" x14ac:dyDescent="0.25">
      <c r="L3" s="115" t="s">
        <v>97</v>
      </c>
      <c r="M3" s="109" t="s">
        <v>98</v>
      </c>
      <c r="O3" s="109" t="s">
        <v>611</v>
      </c>
      <c r="P3" s="109" t="s">
        <v>105</v>
      </c>
      <c r="Q3" s="109" t="s">
        <v>610</v>
      </c>
      <c r="R3" s="109" t="s">
        <v>99</v>
      </c>
      <c r="S3" s="109" t="s">
        <v>609</v>
      </c>
      <c r="T3" s="109" t="s">
        <v>608</v>
      </c>
    </row>
    <row r="4" spans="12:20" x14ac:dyDescent="0.25">
      <c r="L4" s="114" t="s">
        <v>99</v>
      </c>
      <c r="M4" s="102">
        <v>0.40160000000000001</v>
      </c>
      <c r="O4" t="s">
        <v>107</v>
      </c>
      <c r="P4" s="113"/>
      <c r="Q4" s="102">
        <v>3.242</v>
      </c>
      <c r="R4" s="102">
        <v>0.3674</v>
      </c>
      <c r="S4" s="102">
        <v>8.8247</v>
      </c>
      <c r="T4" s="112">
        <v>0</v>
      </c>
    </row>
    <row r="5" spans="12:20" x14ac:dyDescent="0.25">
      <c r="L5" t="s">
        <v>100</v>
      </c>
      <c r="M5" s="102">
        <v>342.82580000000002</v>
      </c>
      <c r="O5" t="s">
        <v>74</v>
      </c>
      <c r="P5" s="113" t="s">
        <v>106</v>
      </c>
      <c r="Q5" s="102">
        <v>0.83709999999999996</v>
      </c>
      <c r="R5" s="102">
        <v>3.4599999999999999E-2</v>
      </c>
      <c r="S5" s="102">
        <v>24.2121</v>
      </c>
      <c r="T5" s="112">
        <v>0</v>
      </c>
    </row>
    <row r="6" spans="12:20" x14ac:dyDescent="0.25">
      <c r="L6" t="s">
        <v>101</v>
      </c>
      <c r="M6" s="102">
        <v>1E-4</v>
      </c>
      <c r="O6" t="s">
        <v>76</v>
      </c>
      <c r="P6" s="113" t="s">
        <v>106</v>
      </c>
      <c r="Q6" s="102">
        <v>0.25380000000000003</v>
      </c>
      <c r="R6" s="102">
        <v>7.1800000000000003E-2</v>
      </c>
      <c r="S6" s="102">
        <v>3.5375000000000001</v>
      </c>
      <c r="T6" s="112">
        <v>5.0000000000000001E-4</v>
      </c>
    </row>
    <row r="7" spans="12:20" x14ac:dyDescent="0.25">
      <c r="L7" t="s">
        <v>102</v>
      </c>
      <c r="M7" s="102">
        <v>0.80889999999999995</v>
      </c>
      <c r="O7" s="110" t="s">
        <v>75</v>
      </c>
      <c r="P7" s="111" t="s">
        <v>106</v>
      </c>
      <c r="Q7" s="110"/>
      <c r="R7" s="110"/>
      <c r="S7" s="110"/>
      <c r="T7" s="110"/>
    </row>
    <row r="8" spans="12:20" x14ac:dyDescent="0.25">
      <c r="L8" t="s">
        <v>103</v>
      </c>
      <c r="M8" s="102">
        <v>0.80649999999999999</v>
      </c>
    </row>
    <row r="9" spans="12:20" x14ac:dyDescent="0.25">
      <c r="L9" t="s">
        <v>104</v>
      </c>
      <c r="M9" s="102">
        <v>165</v>
      </c>
      <c r="O9" s="4" t="s">
        <v>607</v>
      </c>
    </row>
    <row r="10" spans="12:20" x14ac:dyDescent="0.25">
      <c r="L10" s="108" t="s">
        <v>606</v>
      </c>
      <c r="M10" s="108">
        <v>0.89939999999999998</v>
      </c>
      <c r="O10" s="4" t="s">
        <v>605</v>
      </c>
    </row>
    <row r="12" spans="12:20" x14ac:dyDescent="0.25">
      <c r="O12" s="109" t="s">
        <v>604</v>
      </c>
      <c r="P12" s="109" t="s">
        <v>76</v>
      </c>
      <c r="Q12" s="109" t="s">
        <v>74</v>
      </c>
      <c r="R12" s="109" t="s">
        <v>75</v>
      </c>
    </row>
    <row r="13" spans="12:20" x14ac:dyDescent="0.25">
      <c r="O13" t="s">
        <v>76</v>
      </c>
      <c r="P13" s="37">
        <v>1</v>
      </c>
      <c r="Q13" s="37"/>
      <c r="R13" s="37"/>
    </row>
    <row r="14" spans="12:20" x14ac:dyDescent="0.25">
      <c r="O14" t="s">
        <v>74</v>
      </c>
      <c r="P14" s="37">
        <v>0.25</v>
      </c>
      <c r="Q14" s="37">
        <v>1</v>
      </c>
      <c r="R14" s="37"/>
    </row>
    <row r="15" spans="12:20" x14ac:dyDescent="0.25">
      <c r="O15" s="108" t="s">
        <v>75</v>
      </c>
      <c r="P15" s="107">
        <v>0.89</v>
      </c>
      <c r="Q15" s="107">
        <v>0.34</v>
      </c>
      <c r="R15" s="107">
        <v>1</v>
      </c>
    </row>
  </sheetData>
  <pageMargins left="0.511811024" right="0.511811024" top="0.78740157499999996" bottom="0.78740157499999996" header="0.31496062000000002" footer="0.3149606200000000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6">
    <tabColor theme="1"/>
  </sheetPr>
  <dimension ref="A1:AA72"/>
  <sheetViews>
    <sheetView showGridLines="0" zoomScale="85" zoomScaleNormal="85" workbookViewId="0">
      <selection activeCell="V16" sqref="V16"/>
    </sheetView>
  </sheetViews>
  <sheetFormatPr defaultRowHeight="15" x14ac:dyDescent="0.25"/>
  <cols>
    <col min="1" max="1" width="39" bestFit="1" customWidth="1"/>
    <col min="4" max="4" width="31.42578125" customWidth="1"/>
    <col min="5" max="5" width="21.7109375" customWidth="1"/>
    <col min="6" max="6" width="6" customWidth="1"/>
    <col min="7" max="7" width="10.140625" bestFit="1" customWidth="1"/>
    <col min="8" max="8" width="10.42578125" customWidth="1"/>
    <col min="9" max="9" width="10.5703125" customWidth="1"/>
    <col min="10" max="10" width="4.5703125" customWidth="1"/>
    <col min="11" max="11" width="21.7109375" customWidth="1"/>
    <col min="12" max="12" width="6" customWidth="1"/>
    <col min="13" max="13" width="12.5703125" customWidth="1"/>
    <col min="14" max="15" width="11.140625" bestFit="1" customWidth="1"/>
    <col min="16" max="16" width="6" customWidth="1"/>
    <col min="17" max="17" width="21.85546875" bestFit="1" customWidth="1"/>
    <col min="19" max="20" width="11.85546875" bestFit="1" customWidth="1"/>
    <col min="21" max="21" width="10.5703125" bestFit="1" customWidth="1"/>
  </cols>
  <sheetData>
    <row r="1" spans="1:27" x14ac:dyDescent="0.25">
      <c r="A1" s="10" t="s">
        <v>77</v>
      </c>
      <c r="B1" s="11" t="s">
        <v>74</v>
      </c>
      <c r="C1" s="11" t="s">
        <v>76</v>
      </c>
      <c r="D1" s="12" t="s">
        <v>78</v>
      </c>
      <c r="E1" s="13" t="s">
        <v>96</v>
      </c>
      <c r="F1" s="14" t="s">
        <v>224</v>
      </c>
      <c r="G1" s="15" t="s">
        <v>110</v>
      </c>
      <c r="H1" s="15" t="s">
        <v>108</v>
      </c>
      <c r="I1" s="15" t="s">
        <v>111</v>
      </c>
      <c r="J1" s="16" t="s">
        <v>109</v>
      </c>
      <c r="K1" s="13" t="s">
        <v>218</v>
      </c>
      <c r="L1" s="14" t="s">
        <v>223</v>
      </c>
      <c r="M1" s="15" t="s">
        <v>110</v>
      </c>
      <c r="N1" s="15" t="s">
        <v>108</v>
      </c>
      <c r="O1" s="15" t="s">
        <v>111</v>
      </c>
      <c r="P1" s="16" t="s">
        <v>109</v>
      </c>
      <c r="Q1" s="13" t="s">
        <v>600</v>
      </c>
      <c r="R1" s="14" t="s">
        <v>223</v>
      </c>
      <c r="S1" s="15" t="s">
        <v>110</v>
      </c>
      <c r="T1" s="15" t="s">
        <v>108</v>
      </c>
      <c r="U1" s="15" t="s">
        <v>111</v>
      </c>
      <c r="V1" s="16" t="s">
        <v>109</v>
      </c>
      <c r="X1" s="32" t="s">
        <v>222</v>
      </c>
      <c r="Z1" s="100"/>
      <c r="AA1" s="100"/>
    </row>
    <row r="2" spans="1:27" x14ac:dyDescent="0.25">
      <c r="A2" s="81" t="s">
        <v>79</v>
      </c>
      <c r="B2" s="68">
        <v>60</v>
      </c>
      <c r="C2" s="69">
        <v>150</v>
      </c>
      <c r="D2" s="82">
        <f xml:space="preserve"> 29.225 * B2 ^ 0.8583 * C2 ^ 0.1419</f>
        <v>1998.6147475597863</v>
      </c>
      <c r="E2" s="87">
        <v>300</v>
      </c>
      <c r="F2" s="83">
        <f t="shared" ref="F2:F13" si="0">E2/D2</f>
        <v>0.15010396594255385</v>
      </c>
      <c r="G2" s="70">
        <v>1875.70024202479</v>
      </c>
      <c r="H2" s="70">
        <v>2033.6880486923701</v>
      </c>
      <c r="I2" s="70">
        <v>2204.9829640846801</v>
      </c>
      <c r="J2" s="84">
        <f>((H2-G2)+(I2-H2))/H2</f>
        <v>0.16191407638532065</v>
      </c>
      <c r="K2" s="87">
        <f t="shared" ref="K2:K13" si="1" xml:space="preserve"> 33.5593 * B2 ^ 0.8993 * C2 ^ 0.1187</f>
        <v>2416.6087598026297</v>
      </c>
      <c r="L2" s="83">
        <f>K2/E2</f>
        <v>8.0553625326754332</v>
      </c>
      <c r="M2" s="70">
        <v>2283.5742942371098</v>
      </c>
      <c r="N2" s="70">
        <v>2416.0262390693301</v>
      </c>
      <c r="O2" s="70">
        <v>2556.1606655856899</v>
      </c>
      <c r="P2" s="84">
        <f>((N2-M2)+(O2-N2))/N2</f>
        <v>0.11282425949710805</v>
      </c>
      <c r="Q2" s="85">
        <f t="shared" ref="Q2:Q13" si="2" xml:space="preserve"> 25.5847 * B2 ^ 0.8371 * C2 ^ 0.2538</f>
        <v>2810.3648317005932</v>
      </c>
      <c r="R2" s="83">
        <f>T2/K2</f>
        <v>1.1631470072604515</v>
      </c>
      <c r="S2" s="68">
        <v>2673.8116189349998</v>
      </c>
      <c r="T2" s="68">
        <v>2810.8712466838201</v>
      </c>
      <c r="U2" s="70">
        <v>2954.9565532147999</v>
      </c>
      <c r="V2" s="84">
        <f>((T2-S2)+(U2-T2))/T2</f>
        <v>0.10002056643878166</v>
      </c>
      <c r="X2" s="33">
        <f>T2/B2</f>
        <v>46.847854111397005</v>
      </c>
      <c r="Z2" s="100">
        <f xml:space="preserve"> 25.5847 * B2 ^ 0.8371 * C2 ^ 0.2538</f>
        <v>2810.3648317005932</v>
      </c>
      <c r="AA2" s="100"/>
    </row>
    <row r="3" spans="1:27" x14ac:dyDescent="0.25">
      <c r="A3" s="81" t="s">
        <v>80</v>
      </c>
      <c r="B3" s="68">
        <v>99.4</v>
      </c>
      <c r="C3" s="69">
        <v>280</v>
      </c>
      <c r="D3" s="82">
        <f t="shared" ref="D3:D9" si="3" xml:space="preserve"> 29.225 * B3 ^ 0.8583 * C3 ^ 0.1419</f>
        <v>3367.9293934565653</v>
      </c>
      <c r="E3" s="87">
        <f t="shared" ref="E3:E13" si="4" xml:space="preserve"> 20.494 * B3 ^ 0.9444 *  C3  ^ 0.1458</f>
        <v>3587.1874727469835</v>
      </c>
      <c r="F3" s="83">
        <f t="shared" si="0"/>
        <v>1.0651017446257653</v>
      </c>
      <c r="G3" s="70">
        <v>3292.2998666185299</v>
      </c>
      <c r="H3" s="70">
        <v>3588.09306789737</v>
      </c>
      <c r="I3" s="70">
        <v>3910.4614966668601</v>
      </c>
      <c r="J3" s="84">
        <f t="shared" ref="J3:J13" si="5">((H3-G3)+(I3-H3))/H3</f>
        <v>0.17228138132174317</v>
      </c>
      <c r="K3" s="87">
        <f t="shared" si="1"/>
        <v>4097.6996937089643</v>
      </c>
      <c r="L3" s="83">
        <f t="shared" ref="L3:L13" si="6">K3/E3</f>
        <v>1.1423154560057165</v>
      </c>
      <c r="M3" s="70">
        <v>3851.9735540054098</v>
      </c>
      <c r="N3" s="70">
        <v>4096.5889909299303</v>
      </c>
      <c r="O3" s="70">
        <v>4356.7384680400501</v>
      </c>
      <c r="P3" s="84">
        <f t="shared" ref="P3:P13" si="7">((N3-M3)+(O3-N3))/N3</f>
        <v>0.12321590356079584</v>
      </c>
      <c r="Q3" s="85">
        <f t="shared" si="2"/>
        <v>5024.3649769690301</v>
      </c>
      <c r="R3" s="83">
        <f t="shared" ref="R3:R13" si="8">T3/K3</f>
        <v>1.2263909267451294</v>
      </c>
      <c r="S3" s="68">
        <v>4730.7457674274401</v>
      </c>
      <c r="T3" s="68">
        <v>5025.38172489097</v>
      </c>
      <c r="U3" s="70">
        <v>5338.3679281081704</v>
      </c>
      <c r="V3" s="84">
        <f t="shared" ref="V3:V13" si="9">((T3-S3)+(U3-T3))/T3</f>
        <v>0.12091064797548552</v>
      </c>
      <c r="X3" s="33">
        <f t="shared" ref="X3:X13" si="10">T3/B3</f>
        <v>50.557160210170721</v>
      </c>
      <c r="Z3" s="100">
        <f t="shared" ref="Z3:Z12" si="11" xml:space="preserve"> 25.5847 * B3 ^ 0.8371 * C3 ^ 0.2538</f>
        <v>5024.3649769690301</v>
      </c>
      <c r="AA3" s="100"/>
    </row>
    <row r="4" spans="1:27" x14ac:dyDescent="0.25">
      <c r="A4" s="81" t="s">
        <v>81</v>
      </c>
      <c r="B4" s="68">
        <v>300</v>
      </c>
      <c r="C4" s="69">
        <v>210</v>
      </c>
      <c r="D4" s="82">
        <f t="shared" si="3"/>
        <v>8344.3134673036238</v>
      </c>
      <c r="E4" s="87">
        <f t="shared" si="4"/>
        <v>9763.3670780860721</v>
      </c>
      <c r="F4" s="83">
        <f t="shared" si="0"/>
        <v>1.1700623563991059</v>
      </c>
      <c r="G4" s="70">
        <v>5331.2434689461197</v>
      </c>
      <c r="H4" s="70">
        <v>5933.5956078037598</v>
      </c>
      <c r="I4" s="70">
        <v>6604.0046833403903</v>
      </c>
      <c r="J4" s="84">
        <f t="shared" si="5"/>
        <v>0.21450083533167605</v>
      </c>
      <c r="K4" s="87">
        <f t="shared" si="1"/>
        <v>10693.883982094894</v>
      </c>
      <c r="L4" s="83">
        <f t="shared" si="6"/>
        <v>1.0953069670090938</v>
      </c>
      <c r="M4" s="70">
        <v>6283.7434207752403</v>
      </c>
      <c r="N4" s="70">
        <v>6727.5993447623696</v>
      </c>
      <c r="O4" s="70">
        <v>7202.8072938189998</v>
      </c>
      <c r="P4" s="84">
        <f t="shared" si="7"/>
        <v>0.13661097011659548</v>
      </c>
      <c r="Q4" s="85">
        <f t="shared" si="2"/>
        <v>11774.915202807793</v>
      </c>
      <c r="R4" s="83">
        <f t="shared" si="8"/>
        <v>1.1013339038102994</v>
      </c>
      <c r="S4" s="68">
        <v>11120.601242045601</v>
      </c>
      <c r="T4" s="68">
        <v>11777.536992895</v>
      </c>
      <c r="U4">
        <v>12473.280409926399</v>
      </c>
      <c r="V4" s="84">
        <f t="shared" si="9"/>
        <v>0.11485246607137174</v>
      </c>
      <c r="X4" s="33">
        <f t="shared" si="10"/>
        <v>39.258456642983333</v>
      </c>
      <c r="Z4" s="100">
        <f t="shared" si="11"/>
        <v>11774.915202807793</v>
      </c>
      <c r="AA4" s="100"/>
    </row>
    <row r="5" spans="1:27" x14ac:dyDescent="0.25">
      <c r="A5" s="81" t="s">
        <v>82</v>
      </c>
      <c r="B5" s="68">
        <v>193.03</v>
      </c>
      <c r="C5" s="69">
        <v>120</v>
      </c>
      <c r="D5" s="82">
        <f t="shared" si="3"/>
        <v>5278.8839377741451</v>
      </c>
      <c r="E5" s="87">
        <f t="shared" si="4"/>
        <v>5933.5612357638593</v>
      </c>
      <c r="F5" s="83">
        <f t="shared" si="0"/>
        <v>1.1240181268819032</v>
      </c>
      <c r="G5" s="70">
        <v>5332.4953379500803</v>
      </c>
      <c r="H5" s="70">
        <v>5935.04752147217</v>
      </c>
      <c r="I5" s="70">
        <v>6605.6858655734104</v>
      </c>
      <c r="J5" s="84">
        <f t="shared" si="5"/>
        <v>0.21452069642527802</v>
      </c>
      <c r="K5" s="87">
        <f t="shared" si="1"/>
        <v>6730.914898204619</v>
      </c>
      <c r="L5" s="83">
        <f t="shared" si="6"/>
        <v>1.1343802871089965</v>
      </c>
      <c r="M5" s="70">
        <v>6285.1703192698697</v>
      </c>
      <c r="N5" s="70">
        <v>6729.16683998794</v>
      </c>
      <c r="O5" s="70">
        <v>7204.5281289455297</v>
      </c>
      <c r="P5" s="84">
        <f t="shared" si="7"/>
        <v>0.13662282887866511</v>
      </c>
      <c r="Q5" s="85">
        <f t="shared" si="2"/>
        <v>7062.7373860743319</v>
      </c>
      <c r="R5" s="83">
        <f t="shared" si="8"/>
        <v>1.0495113331518056</v>
      </c>
      <c r="S5" s="68">
        <v>6643.0883925149801</v>
      </c>
      <c r="T5" s="68">
        <v>7064.1714681460799</v>
      </c>
      <c r="U5" s="70">
        <v>7511.9455865732998</v>
      </c>
      <c r="V5" s="84">
        <f t="shared" si="9"/>
        <v>0.1229949185090127</v>
      </c>
      <c r="X5" s="33">
        <f t="shared" si="10"/>
        <v>36.596236171300212</v>
      </c>
      <c r="Z5" s="100">
        <f t="shared" si="11"/>
        <v>7062.7373860743319</v>
      </c>
      <c r="AA5" s="100"/>
    </row>
    <row r="6" spans="1:27" x14ac:dyDescent="0.25">
      <c r="A6" s="81" t="s">
        <v>83</v>
      </c>
      <c r="B6" s="68">
        <v>193.03</v>
      </c>
      <c r="C6" s="69">
        <v>120</v>
      </c>
      <c r="D6" s="82">
        <f t="shared" si="3"/>
        <v>5278.8839377741451</v>
      </c>
      <c r="E6" s="87">
        <f t="shared" si="4"/>
        <v>5933.5612357638593</v>
      </c>
      <c r="F6" s="83">
        <f t="shared" si="0"/>
        <v>1.1240181268819032</v>
      </c>
      <c r="G6" s="70">
        <v>5332.4953379500803</v>
      </c>
      <c r="H6" s="70">
        <v>5935.04752147217</v>
      </c>
      <c r="I6" s="70">
        <v>6605.6858655734104</v>
      </c>
      <c r="J6" s="84">
        <f t="shared" si="5"/>
        <v>0.21452069642527802</v>
      </c>
      <c r="K6" s="87">
        <f t="shared" si="1"/>
        <v>6730.914898204619</v>
      </c>
      <c r="L6" s="83">
        <f t="shared" si="6"/>
        <v>1.1343802871089965</v>
      </c>
      <c r="M6" s="70">
        <v>6285.1703192698697</v>
      </c>
      <c r="N6" s="70">
        <v>6729.16683998794</v>
      </c>
      <c r="O6" s="70">
        <v>7204.5281289455297</v>
      </c>
      <c r="P6" s="84">
        <f t="shared" si="7"/>
        <v>0.13662282887866511</v>
      </c>
      <c r="Q6" s="85">
        <f t="shared" si="2"/>
        <v>7062.7373860743319</v>
      </c>
      <c r="R6" s="83">
        <f t="shared" si="8"/>
        <v>1.0495113331518056</v>
      </c>
      <c r="S6" s="68">
        <v>6643.0883925149801</v>
      </c>
      <c r="T6" s="68">
        <v>7064.1714681460799</v>
      </c>
      <c r="U6" s="70">
        <v>7511.9455865732998</v>
      </c>
      <c r="V6" s="84">
        <f t="shared" si="9"/>
        <v>0.1229949185090127</v>
      </c>
      <c r="X6" s="33">
        <f t="shared" si="10"/>
        <v>36.596236171300212</v>
      </c>
      <c r="Y6" s="39"/>
      <c r="Z6" s="100">
        <f t="shared" si="11"/>
        <v>7062.7373860743319</v>
      </c>
      <c r="AA6" s="100"/>
    </row>
    <row r="7" spans="1:27" x14ac:dyDescent="0.25">
      <c r="A7" s="81" t="s">
        <v>84</v>
      </c>
      <c r="B7" s="68">
        <v>171.29</v>
      </c>
      <c r="C7" s="69">
        <v>120</v>
      </c>
      <c r="D7" s="82">
        <f t="shared" si="3"/>
        <v>4764.3375381992473</v>
      </c>
      <c r="E7" s="87">
        <f t="shared" si="4"/>
        <v>5300.3905033910742</v>
      </c>
      <c r="F7" s="83">
        <f t="shared" si="0"/>
        <v>1.1125136413811765</v>
      </c>
      <c r="G7" s="70">
        <v>4783.9018117303303</v>
      </c>
      <c r="H7" s="70">
        <v>5301.7012502449697</v>
      </c>
      <c r="I7" s="70">
        <v>5875.5462074758598</v>
      </c>
      <c r="J7" s="84">
        <f t="shared" si="5"/>
        <v>0.20590454728000546</v>
      </c>
      <c r="K7" s="87">
        <f t="shared" si="1"/>
        <v>6045.1475196074607</v>
      </c>
      <c r="L7" s="83">
        <f t="shared" si="6"/>
        <v>1.1405098389901476</v>
      </c>
      <c r="M7" s="70">
        <v>5659.1084694007905</v>
      </c>
      <c r="N7" s="70">
        <v>6043.5932934029797</v>
      </c>
      <c r="O7" s="70">
        <v>6454.2003556847903</v>
      </c>
      <c r="P7" s="84">
        <f t="shared" si="7"/>
        <v>0.13155946267130522</v>
      </c>
      <c r="Q7" s="85">
        <f t="shared" si="2"/>
        <v>6390.4816804155371</v>
      </c>
      <c r="R7" s="83">
        <f t="shared" si="8"/>
        <v>1.0573376114298392</v>
      </c>
      <c r="S7" s="70">
        <v>6025.9625901138497</v>
      </c>
      <c r="T7" s="68">
        <v>6391.7618391227697</v>
      </c>
      <c r="U7" s="70">
        <v>6779.7665181479697</v>
      </c>
      <c r="V7" s="84">
        <f t="shared" si="9"/>
        <v>0.11793366946500231</v>
      </c>
      <c r="X7" s="33">
        <f t="shared" si="10"/>
        <v>37.315440709456304</v>
      </c>
      <c r="Z7" s="100">
        <f t="shared" si="11"/>
        <v>6390.4816804155371</v>
      </c>
      <c r="AA7" s="100"/>
    </row>
    <row r="8" spans="1:27" x14ac:dyDescent="0.25">
      <c r="A8" s="81" t="s">
        <v>85</v>
      </c>
      <c r="B8" s="68">
        <v>171.37</v>
      </c>
      <c r="C8" s="69">
        <v>120</v>
      </c>
      <c r="D8" s="82">
        <f t="shared" si="3"/>
        <v>4766.2473265675553</v>
      </c>
      <c r="E8" s="87">
        <f t="shared" si="4"/>
        <v>5302.7283509287354</v>
      </c>
      <c r="F8" s="83">
        <f t="shared" si="0"/>
        <v>1.1125583687969316</v>
      </c>
      <c r="G8" s="70">
        <v>4785.9370240474</v>
      </c>
      <c r="H8" s="70">
        <v>5304.0397421313201</v>
      </c>
      <c r="I8" s="70">
        <v>5878.2297896425198</v>
      </c>
      <c r="J8" s="84">
        <f t="shared" si="5"/>
        <v>0.20593600702475209</v>
      </c>
      <c r="K8" s="87">
        <f t="shared" si="1"/>
        <v>6047.6864995108444</v>
      </c>
      <c r="L8" s="83">
        <f t="shared" si="6"/>
        <v>1.1404858215019886</v>
      </c>
      <c r="M8" s="70">
        <v>5661.4340111070796</v>
      </c>
      <c r="N8" s="70">
        <v>6046.1315590145796</v>
      </c>
      <c r="O8" s="70">
        <v>6456.9695164147497</v>
      </c>
      <c r="P8" s="84">
        <f t="shared" si="7"/>
        <v>0.13157760421563328</v>
      </c>
      <c r="Q8" s="85">
        <f t="shared" si="2"/>
        <v>6392.9800253293406</v>
      </c>
      <c r="R8" s="83">
        <f t="shared" si="8"/>
        <v>1.0573069144935616</v>
      </c>
      <c r="S8" s="70">
        <v>6028.2633393453598</v>
      </c>
      <c r="T8" s="68">
        <v>6394.26075262218</v>
      </c>
      <c r="U8" s="70">
        <v>6782.4791769903604</v>
      </c>
      <c r="V8" s="84">
        <f t="shared" si="9"/>
        <v>0.11795199896027218</v>
      </c>
      <c r="X8" s="33">
        <f t="shared" si="10"/>
        <v>37.312602862940885</v>
      </c>
      <c r="Z8" s="100">
        <f t="shared" si="11"/>
        <v>6392.9800253293406</v>
      </c>
      <c r="AA8" s="100"/>
    </row>
    <row r="9" spans="1:27" x14ac:dyDescent="0.25">
      <c r="A9" s="81" t="s">
        <v>86</v>
      </c>
      <c r="B9" s="68">
        <v>171.37</v>
      </c>
      <c r="C9" s="69">
        <v>120</v>
      </c>
      <c r="D9" s="82">
        <f t="shared" si="3"/>
        <v>4766.2473265675553</v>
      </c>
      <c r="E9" s="87">
        <f t="shared" si="4"/>
        <v>5302.7283509287354</v>
      </c>
      <c r="F9" s="83">
        <f t="shared" si="0"/>
        <v>1.1125583687969316</v>
      </c>
      <c r="G9" s="70">
        <v>4785.9370240474</v>
      </c>
      <c r="H9" s="70">
        <v>5304.0397421313201</v>
      </c>
      <c r="I9" s="70">
        <v>5878.2297896425198</v>
      </c>
      <c r="J9" s="84">
        <f t="shared" si="5"/>
        <v>0.20593600702475209</v>
      </c>
      <c r="K9" s="87">
        <f t="shared" si="1"/>
        <v>6047.6864995108444</v>
      </c>
      <c r="L9" s="83">
        <f t="shared" si="6"/>
        <v>1.1404858215019886</v>
      </c>
      <c r="M9" s="70">
        <v>5661.4340111070796</v>
      </c>
      <c r="N9" s="70">
        <v>6046.1315590145796</v>
      </c>
      <c r="O9" s="70">
        <v>6456.9695164147497</v>
      </c>
      <c r="P9" s="84">
        <f t="shared" si="7"/>
        <v>0.13157760421563328</v>
      </c>
      <c r="Q9" s="85">
        <f t="shared" si="2"/>
        <v>6392.9800253293406</v>
      </c>
      <c r="R9" s="83">
        <f t="shared" si="8"/>
        <v>1.0573069144935616</v>
      </c>
      <c r="S9" s="70">
        <v>6028.2633393453598</v>
      </c>
      <c r="T9" s="68">
        <v>6394.26075262218</v>
      </c>
      <c r="U9" s="70">
        <v>6782.4791769903604</v>
      </c>
      <c r="V9" s="84">
        <f t="shared" si="9"/>
        <v>0.11795199896027218</v>
      </c>
      <c r="X9" s="33">
        <f t="shared" si="10"/>
        <v>37.312602862940885</v>
      </c>
      <c r="Z9" s="100">
        <f t="shared" si="11"/>
        <v>6392.9800253293406</v>
      </c>
      <c r="AA9" s="100"/>
    </row>
    <row r="10" spans="1:27" x14ac:dyDescent="0.25">
      <c r="A10" s="81" t="s">
        <v>87</v>
      </c>
      <c r="B10" s="68">
        <v>143.5</v>
      </c>
      <c r="C10" s="69">
        <v>120</v>
      </c>
      <c r="D10" s="82">
        <f xml:space="preserve"> 29.225 * B10 ^ 0.8583 * C10 ^ 0.1419</f>
        <v>4092.7604432229341</v>
      </c>
      <c r="E10" s="87">
        <f t="shared" si="4"/>
        <v>4484.3788221942477</v>
      </c>
      <c r="F10" s="83">
        <f t="shared" si="0"/>
        <v>1.0956856342813275</v>
      </c>
      <c r="G10" s="70">
        <v>4068.6928872342801</v>
      </c>
      <c r="H10" s="70">
        <v>4485.46654590054</v>
      </c>
      <c r="I10" s="70">
        <v>4944.9321175158102</v>
      </c>
      <c r="J10" s="84">
        <f t="shared" si="5"/>
        <v>0.1953507447474695</v>
      </c>
      <c r="K10" s="87">
        <f t="shared" si="1"/>
        <v>5155.4742497971456</v>
      </c>
      <c r="L10" s="83">
        <f t="shared" si="6"/>
        <v>1.1496518144902228</v>
      </c>
      <c r="M10" s="70">
        <v>4840.4119569758896</v>
      </c>
      <c r="N10" s="70">
        <v>5154.1686412593099</v>
      </c>
      <c r="O10" s="70">
        <v>5488.2631103857502</v>
      </c>
      <c r="P10" s="84">
        <f t="shared" si="7"/>
        <v>0.12569459761634269</v>
      </c>
      <c r="Q10" s="85">
        <f t="shared" si="2"/>
        <v>5510.3255222576445</v>
      </c>
      <c r="R10" s="83">
        <f t="shared" si="8"/>
        <v>1.069039789944054</v>
      </c>
      <c r="S10" s="70">
        <v>5211.6976354578601</v>
      </c>
      <c r="T10" s="68">
        <v>5511.4071090651196</v>
      </c>
      <c r="U10" s="70">
        <v>5828.35199709067</v>
      </c>
      <c r="V10" s="84">
        <f t="shared" si="9"/>
        <v>0.11188691915328512</v>
      </c>
      <c r="X10" s="33">
        <f t="shared" si="10"/>
        <v>38.407018181638463</v>
      </c>
      <c r="Z10" s="100">
        <f t="shared" si="11"/>
        <v>5510.3255222576445</v>
      </c>
      <c r="AA10" s="100"/>
    </row>
    <row r="11" spans="1:27" x14ac:dyDescent="0.25">
      <c r="A11" s="81" t="s">
        <v>88</v>
      </c>
      <c r="B11" s="68">
        <v>282.02999999999997</v>
      </c>
      <c r="C11" s="69">
        <v>250</v>
      </c>
      <c r="D11" s="82">
        <f t="shared" ref="D11:D13" si="12" xml:space="preserve"> 29.225 * B11 ^ 0.8583 * C11 ^ 0.1419</f>
        <v>8111.6773792949716</v>
      </c>
      <c r="E11" s="87">
        <f t="shared" si="4"/>
        <v>9447.2470703204417</v>
      </c>
      <c r="F11" s="83">
        <f t="shared" si="0"/>
        <v>1.1646477822742936</v>
      </c>
      <c r="G11" s="70">
        <v>8589.2337924148305</v>
      </c>
      <c r="H11" s="70">
        <v>9449.8706238046107</v>
      </c>
      <c r="I11" s="70">
        <v>10396.742825362</v>
      </c>
      <c r="J11" s="84">
        <f t="shared" si="5"/>
        <v>0.19127341578560667</v>
      </c>
      <c r="K11" s="87">
        <f t="shared" si="1"/>
        <v>10327.588908954946</v>
      </c>
      <c r="L11" s="83">
        <f t="shared" si="6"/>
        <v>1.0931850127430449</v>
      </c>
      <c r="M11" s="70">
        <v>9679.8897958706893</v>
      </c>
      <c r="N11" s="70">
        <v>10324.5906079939</v>
      </c>
      <c r="O11" s="70">
        <v>11012.2298363509</v>
      </c>
      <c r="P11" s="84">
        <f t="shared" si="7"/>
        <v>0.12904531434385741</v>
      </c>
      <c r="Q11" s="85">
        <f t="shared" si="2"/>
        <v>11687.448358446216</v>
      </c>
      <c r="R11" s="83">
        <f t="shared" si="8"/>
        <v>1.1319262487692614</v>
      </c>
      <c r="S11" s="70">
        <v>11013.4873183499</v>
      </c>
      <c r="T11" s="68">
        <v>11690.068972544401</v>
      </c>
      <c r="U11" s="70">
        <v>12408.2144585718</v>
      </c>
      <c r="V11" s="84">
        <f t="shared" si="9"/>
        <v>0.1193087178097573</v>
      </c>
      <c r="X11" s="33">
        <f t="shared" si="10"/>
        <v>41.449735746354648</v>
      </c>
      <c r="Z11" s="100">
        <f t="shared" si="11"/>
        <v>11687.448358446216</v>
      </c>
      <c r="AA11" s="100"/>
    </row>
    <row r="12" spans="1:27" x14ac:dyDescent="0.25">
      <c r="A12" s="81" t="s">
        <v>89</v>
      </c>
      <c r="B12" s="68">
        <v>87.75</v>
      </c>
      <c r="C12" s="69">
        <v>210</v>
      </c>
      <c r="D12" s="82">
        <f t="shared" si="12"/>
        <v>2905.1358471710805</v>
      </c>
      <c r="E12" s="87">
        <f t="shared" si="4"/>
        <v>3057.7986882932432</v>
      </c>
      <c r="F12" s="83">
        <f t="shared" si="0"/>
        <v>1.0525492951631918</v>
      </c>
      <c r="G12" s="70">
        <v>2857.62671578756</v>
      </c>
      <c r="H12" s="70">
        <v>3058.5399765852098</v>
      </c>
      <c r="I12" s="70">
        <v>3273.5789936061401</v>
      </c>
      <c r="J12" s="84">
        <f t="shared" si="5"/>
        <v>0.13599700543492041</v>
      </c>
      <c r="K12" s="87">
        <f t="shared" si="1"/>
        <v>3540.1565167474573</v>
      </c>
      <c r="L12" s="83">
        <f t="shared" si="6"/>
        <v>1.1577467575942513</v>
      </c>
      <c r="M12" s="70">
        <v>3371.2869108651798</v>
      </c>
      <c r="N12" s="70">
        <v>3539.2375708525401</v>
      </c>
      <c r="O12" s="70">
        <v>3715.55519127251</v>
      </c>
      <c r="P12" s="84">
        <f t="shared" si="7"/>
        <v>9.7271876644438426E-2</v>
      </c>
      <c r="Q12" s="85">
        <f t="shared" si="2"/>
        <v>4207.7676886921872</v>
      </c>
      <c r="R12" s="83">
        <f t="shared" si="8"/>
        <v>1.1888136990073894</v>
      </c>
      <c r="S12" s="70">
        <v>4018.0515622306498</v>
      </c>
      <c r="T12" s="70">
        <v>4208.5865637396601</v>
      </c>
      <c r="U12" s="70">
        <v>4408.1566874311002</v>
      </c>
      <c r="V12" s="84">
        <f t="shared" si="9"/>
        <v>9.2692669924272941E-2</v>
      </c>
      <c r="X12" s="33">
        <f t="shared" si="10"/>
        <v>47.961100441477605</v>
      </c>
      <c r="Z12" s="100">
        <f t="shared" si="11"/>
        <v>4207.7676886921872</v>
      </c>
      <c r="AA12" s="100"/>
    </row>
    <row r="13" spans="1:27" ht="15.75" thickBot="1" x14ac:dyDescent="0.3">
      <c r="A13" s="92" t="s">
        <v>90</v>
      </c>
      <c r="B13" s="93">
        <v>65</v>
      </c>
      <c r="C13" s="94">
        <v>210</v>
      </c>
      <c r="D13" s="95">
        <f t="shared" si="12"/>
        <v>2245.4375022961785</v>
      </c>
      <c r="E13" s="96">
        <f t="shared" si="4"/>
        <v>2303.1471116443336</v>
      </c>
      <c r="F13" s="97">
        <f t="shared" si="0"/>
        <v>1.0257008308132118</v>
      </c>
      <c r="G13" s="98">
        <v>2132.5094296227398</v>
      </c>
      <c r="H13" s="98">
        <v>2303.68696896549</v>
      </c>
      <c r="I13" s="98">
        <v>2488.6050102579002</v>
      </c>
      <c r="J13" s="99">
        <f t="shared" si="5"/>
        <v>0.15457637492956394</v>
      </c>
      <c r="K13" s="96">
        <f t="shared" si="1"/>
        <v>2702.7962356840826</v>
      </c>
      <c r="L13" s="97">
        <f t="shared" si="6"/>
        <v>1.1735230554831642</v>
      </c>
      <c r="M13" s="98">
        <v>2556.4558980247598</v>
      </c>
      <c r="N13" s="98">
        <v>2702.1123184672701</v>
      </c>
      <c r="O13" s="98">
        <v>2856.0676471101901</v>
      </c>
      <c r="P13" s="99">
        <f t="shared" si="7"/>
        <v>0.110880568153207</v>
      </c>
      <c r="Q13" s="96">
        <f t="shared" si="2"/>
        <v>3273.0252578135146</v>
      </c>
      <c r="R13" s="97">
        <f t="shared" si="8"/>
        <v>1.2112048135915121</v>
      </c>
      <c r="S13" s="98">
        <v>3105.6606524522599</v>
      </c>
      <c r="T13" s="98">
        <v>3273.6398108175799</v>
      </c>
      <c r="U13" s="98">
        <v>3450.7046359066098</v>
      </c>
      <c r="V13" s="99">
        <f t="shared" si="9"/>
        <v>0.10540071705939341</v>
      </c>
      <c r="X13" s="34">
        <f t="shared" si="10"/>
        <v>50.363689397193539</v>
      </c>
      <c r="Z13" s="100"/>
      <c r="AA13" s="100"/>
    </row>
    <row r="14" spans="1:27" x14ac:dyDescent="0.25">
      <c r="Z14" s="100"/>
      <c r="AA14" s="100"/>
    </row>
    <row r="15" spans="1:27" x14ac:dyDescent="0.25">
      <c r="D15" s="37"/>
      <c r="R15" s="31"/>
      <c r="X15" s="31"/>
      <c r="Z15" t="s">
        <v>602</v>
      </c>
    </row>
    <row r="16" spans="1:27" x14ac:dyDescent="0.25">
      <c r="D16" s="37"/>
      <c r="M16" s="38"/>
    </row>
    <row r="17" spans="1:24" ht="15.75" thickBot="1" x14ac:dyDescent="0.3"/>
    <row r="18" spans="1:24" ht="15.75" thickBot="1" x14ac:dyDescent="0.3">
      <c r="N18" s="89" t="s">
        <v>601</v>
      </c>
      <c r="O18" s="88"/>
      <c r="P18" s="90"/>
      <c r="Q18" s="91"/>
    </row>
    <row r="19" spans="1:24" x14ac:dyDescent="0.25">
      <c r="A19" s="75"/>
      <c r="B19" s="75"/>
      <c r="C19" s="75"/>
      <c r="D19" s="75"/>
      <c r="E19" s="4"/>
      <c r="G19" s="4"/>
      <c r="H19" s="4"/>
      <c r="I19" s="4"/>
      <c r="J19" s="4"/>
      <c r="K19" s="4"/>
      <c r="M19" s="4"/>
      <c r="N19" s="4"/>
      <c r="O19" s="4"/>
      <c r="P19" s="4"/>
      <c r="X19" s="4"/>
    </row>
    <row r="20" spans="1:24" x14ac:dyDescent="0.25">
      <c r="B20" s="76"/>
      <c r="C20" s="39"/>
      <c r="D20" s="77"/>
      <c r="E20" s="78"/>
      <c r="F20" s="78"/>
      <c r="G20" s="71"/>
      <c r="H20" s="71"/>
      <c r="I20" s="71"/>
      <c r="J20" s="72"/>
      <c r="K20" s="78"/>
      <c r="L20" s="78"/>
      <c r="M20" s="71"/>
      <c r="N20" s="71"/>
      <c r="O20" s="71"/>
      <c r="P20" s="72"/>
      <c r="R20" s="79"/>
      <c r="X20" s="79"/>
    </row>
    <row r="21" spans="1:24" x14ac:dyDescent="0.25">
      <c r="B21" s="76"/>
      <c r="C21" s="39"/>
      <c r="D21" s="77"/>
      <c r="E21" s="78"/>
      <c r="F21" s="78"/>
      <c r="G21" s="71"/>
      <c r="H21" s="71"/>
      <c r="I21" s="71"/>
      <c r="J21" s="72"/>
      <c r="K21" s="78"/>
      <c r="L21" s="78"/>
      <c r="M21" s="71"/>
      <c r="N21" s="71"/>
      <c r="O21" s="71"/>
      <c r="P21" s="72"/>
      <c r="R21" s="79"/>
      <c r="X21" s="79"/>
    </row>
    <row r="22" spans="1:24" x14ac:dyDescent="0.25">
      <c r="B22" s="76"/>
      <c r="C22" s="39"/>
      <c r="D22" s="77"/>
      <c r="E22" s="78"/>
      <c r="F22" s="78"/>
      <c r="G22" s="71"/>
      <c r="H22" s="71"/>
      <c r="I22" s="71"/>
      <c r="J22" s="72"/>
      <c r="K22" s="78"/>
      <c r="L22" s="78"/>
      <c r="M22" s="71"/>
      <c r="N22" s="71"/>
      <c r="O22" s="71"/>
      <c r="P22" s="72"/>
      <c r="R22" s="79"/>
      <c r="X22" s="79"/>
    </row>
    <row r="23" spans="1:24" x14ac:dyDescent="0.25">
      <c r="B23" s="76"/>
      <c r="D23" s="77"/>
      <c r="E23" s="78"/>
      <c r="F23" s="78"/>
      <c r="G23" s="71"/>
      <c r="H23" s="71"/>
      <c r="I23" s="71"/>
      <c r="J23" s="72"/>
      <c r="K23" s="78"/>
      <c r="L23" s="78"/>
      <c r="M23" s="71"/>
      <c r="N23" s="71"/>
      <c r="O23" s="71"/>
      <c r="P23" s="72"/>
      <c r="X23" s="79"/>
    </row>
    <row r="24" spans="1:24" x14ac:dyDescent="0.25">
      <c r="B24" s="76"/>
      <c r="D24" s="77"/>
      <c r="E24" s="78"/>
      <c r="F24" s="78"/>
      <c r="G24" s="71"/>
      <c r="H24" s="71"/>
      <c r="I24" s="71"/>
      <c r="J24" s="72"/>
      <c r="K24" s="78"/>
      <c r="L24" s="78"/>
      <c r="M24" s="71"/>
      <c r="N24" s="71"/>
      <c r="O24" s="71"/>
      <c r="P24" s="72"/>
      <c r="X24" s="79"/>
    </row>
    <row r="25" spans="1:24" x14ac:dyDescent="0.25">
      <c r="B25" s="76"/>
      <c r="D25" s="77"/>
      <c r="E25" s="78"/>
      <c r="F25" s="78"/>
      <c r="G25" s="71"/>
      <c r="H25" s="71"/>
      <c r="I25" s="71"/>
      <c r="J25" s="72"/>
      <c r="K25" s="78"/>
      <c r="L25" s="78"/>
      <c r="M25" s="71"/>
      <c r="N25" s="71"/>
      <c r="O25" s="71"/>
      <c r="P25" s="72"/>
      <c r="X25" s="79"/>
    </row>
    <row r="26" spans="1:24" x14ac:dyDescent="0.25">
      <c r="B26" s="76"/>
      <c r="D26" s="77"/>
      <c r="E26" s="78"/>
      <c r="F26" s="78"/>
      <c r="G26" s="71"/>
      <c r="H26" s="71"/>
      <c r="I26" s="71"/>
      <c r="J26" s="72"/>
      <c r="K26" s="78"/>
      <c r="L26" s="78"/>
      <c r="M26" s="71"/>
      <c r="N26" s="71"/>
      <c r="O26" s="71"/>
      <c r="P26" s="72"/>
      <c r="X26" s="79"/>
    </row>
    <row r="27" spans="1:24" x14ac:dyDescent="0.25">
      <c r="B27" s="76"/>
      <c r="D27" s="77"/>
      <c r="E27" s="78"/>
      <c r="F27" s="78"/>
      <c r="G27" s="71"/>
      <c r="H27" s="71"/>
      <c r="I27" s="71"/>
      <c r="J27" s="72"/>
      <c r="K27" s="78"/>
      <c r="L27" s="78"/>
      <c r="M27" s="71"/>
      <c r="N27" s="71"/>
      <c r="O27" s="71"/>
      <c r="P27" s="72"/>
      <c r="R27" s="79"/>
      <c r="X27" s="79"/>
    </row>
    <row r="28" spans="1:24" ht="15.75" thickBot="1" x14ac:dyDescent="0.3">
      <c r="Q28" s="86">
        <f>Q13</f>
        <v>3273.0252578135146</v>
      </c>
    </row>
    <row r="29" spans="1:24" x14ac:dyDescent="0.25">
      <c r="A29" s="75"/>
      <c r="B29" s="75"/>
      <c r="C29" s="75"/>
      <c r="D29" s="75"/>
      <c r="R29" s="31"/>
      <c r="X29" s="31"/>
    </row>
    <row r="32" spans="1:24" x14ac:dyDescent="0.25">
      <c r="D32" s="75"/>
    </row>
    <row r="33" spans="1:17" x14ac:dyDescent="0.25">
      <c r="A33" s="4"/>
      <c r="B33" s="76"/>
      <c r="D33" s="71"/>
      <c r="E33" s="71"/>
      <c r="F33" s="71"/>
      <c r="G33" s="71"/>
    </row>
    <row r="34" spans="1:17" x14ac:dyDescent="0.25">
      <c r="A34" s="80"/>
      <c r="D34" s="75"/>
    </row>
    <row r="35" spans="1:17" x14ac:dyDescent="0.25">
      <c r="B35" s="76"/>
      <c r="D35" s="73"/>
      <c r="E35" s="71"/>
      <c r="F35" s="71"/>
      <c r="G35" s="71"/>
    </row>
    <row r="36" spans="1:17" x14ac:dyDescent="0.25">
      <c r="B36" s="76"/>
      <c r="D36" s="71"/>
      <c r="E36" s="71"/>
      <c r="F36" s="71"/>
      <c r="G36" s="71"/>
    </row>
    <row r="37" spans="1:17" x14ac:dyDescent="0.25">
      <c r="B37" s="76"/>
      <c r="D37" s="71"/>
      <c r="E37" s="71"/>
      <c r="F37" s="71"/>
      <c r="G37" s="71"/>
    </row>
    <row r="38" spans="1:17" x14ac:dyDescent="0.25">
      <c r="A38" s="80"/>
      <c r="D38" s="71"/>
      <c r="E38" s="71"/>
      <c r="F38" s="71"/>
      <c r="G38" s="71"/>
    </row>
    <row r="39" spans="1:17" x14ac:dyDescent="0.25">
      <c r="B39" s="76"/>
      <c r="D39" s="73"/>
      <c r="E39" s="71"/>
      <c r="F39" s="71"/>
      <c r="G39" s="71"/>
    </row>
    <row r="40" spans="1:17" ht="15.75" thickBot="1" x14ac:dyDescent="0.3">
      <c r="B40" s="76"/>
      <c r="D40" s="71"/>
      <c r="E40" s="71"/>
      <c r="F40" s="71"/>
      <c r="G40" s="71"/>
      <c r="Q40" s="86">
        <f xml:space="preserve"> 25.5847 * 700 ^ 0.8371 * C13 ^ 0.2538</f>
        <v>23932.670148910973</v>
      </c>
    </row>
    <row r="41" spans="1:17" x14ac:dyDescent="0.25">
      <c r="B41" s="76"/>
      <c r="D41" s="71"/>
      <c r="E41" s="71"/>
      <c r="F41" s="71"/>
      <c r="G41" s="71"/>
    </row>
    <row r="42" spans="1:17" x14ac:dyDescent="0.25">
      <c r="A42" s="80"/>
      <c r="D42" s="74"/>
      <c r="E42" s="71"/>
      <c r="F42" s="71"/>
      <c r="G42" s="71"/>
    </row>
    <row r="43" spans="1:17" x14ac:dyDescent="0.25">
      <c r="B43" s="76"/>
      <c r="D43" s="73"/>
      <c r="E43" s="71"/>
      <c r="F43" s="71"/>
      <c r="G43" s="71"/>
    </row>
    <row r="44" spans="1:17" x14ac:dyDescent="0.25">
      <c r="B44" s="76"/>
      <c r="D44" s="71"/>
      <c r="E44" s="71"/>
      <c r="F44" s="71"/>
      <c r="G44" s="71"/>
    </row>
    <row r="45" spans="1:17" x14ac:dyDescent="0.25">
      <c r="A45" s="80"/>
      <c r="B45" s="76"/>
      <c r="D45" s="71"/>
      <c r="E45" s="71"/>
      <c r="F45" s="71"/>
      <c r="G45" s="71"/>
    </row>
    <row r="46" spans="1:17" x14ac:dyDescent="0.25">
      <c r="D46" s="71"/>
      <c r="E46" s="71"/>
      <c r="F46" s="71"/>
      <c r="G46" s="71"/>
    </row>
    <row r="47" spans="1:17" x14ac:dyDescent="0.25">
      <c r="B47" s="76"/>
      <c r="D47" s="73"/>
      <c r="E47" s="71"/>
      <c r="F47" s="71"/>
      <c r="G47" s="71"/>
    </row>
    <row r="48" spans="1:17" x14ac:dyDescent="0.25">
      <c r="B48" s="76"/>
      <c r="D48" s="71"/>
      <c r="E48" s="71"/>
      <c r="F48" s="71"/>
      <c r="G48" s="71"/>
    </row>
    <row r="49" spans="1:17" ht="15.75" thickBot="1" x14ac:dyDescent="0.3">
      <c r="B49" s="76"/>
      <c r="D49" s="71"/>
      <c r="E49" s="71"/>
      <c r="F49" s="71"/>
      <c r="G49" s="71"/>
      <c r="Q49" s="86">
        <f>Q40*0.15</f>
        <v>3589.9005223366457</v>
      </c>
    </row>
    <row r="51" spans="1:17" x14ac:dyDescent="0.25">
      <c r="D51" s="75"/>
    </row>
    <row r="52" spans="1:17" x14ac:dyDescent="0.25">
      <c r="A52" s="4"/>
      <c r="B52" s="76"/>
      <c r="D52" s="71"/>
      <c r="E52" s="71"/>
      <c r="F52" s="71"/>
      <c r="G52" s="71"/>
    </row>
    <row r="53" spans="1:17" x14ac:dyDescent="0.25">
      <c r="A53" s="80"/>
    </row>
    <row r="54" spans="1:17" x14ac:dyDescent="0.25">
      <c r="B54" s="76"/>
      <c r="D54" s="73"/>
      <c r="E54" s="71"/>
      <c r="F54" s="71"/>
      <c r="G54" s="71"/>
    </row>
    <row r="55" spans="1:17" x14ac:dyDescent="0.25">
      <c r="B55" s="76"/>
      <c r="D55" s="71"/>
      <c r="E55" s="71"/>
      <c r="F55" s="71"/>
      <c r="G55" s="71"/>
    </row>
    <row r="56" spans="1:17" x14ac:dyDescent="0.25">
      <c r="B56" s="76"/>
      <c r="D56" s="71"/>
      <c r="E56" s="71"/>
      <c r="F56" s="71"/>
      <c r="G56" s="71"/>
    </row>
    <row r="57" spans="1:17" ht="15.75" thickBot="1" x14ac:dyDescent="0.3">
      <c r="A57" s="80"/>
      <c r="D57" s="71"/>
      <c r="E57" s="71"/>
      <c r="F57" s="71"/>
      <c r="G57" s="71"/>
      <c r="Q57" s="86">
        <f>Q49+Q28</f>
        <v>6862.9257801501608</v>
      </c>
    </row>
    <row r="58" spans="1:17" x14ac:dyDescent="0.25">
      <c r="B58" s="76"/>
      <c r="D58" s="73"/>
      <c r="E58" s="71"/>
      <c r="F58" s="71"/>
      <c r="G58" s="71"/>
    </row>
    <row r="59" spans="1:17" x14ac:dyDescent="0.25">
      <c r="B59" s="76"/>
      <c r="D59" s="71"/>
      <c r="E59" s="71"/>
      <c r="F59" s="71"/>
      <c r="G59" s="71"/>
    </row>
    <row r="60" spans="1:17" x14ac:dyDescent="0.25">
      <c r="B60" s="76"/>
      <c r="D60" s="71"/>
      <c r="E60" s="71"/>
      <c r="F60" s="71"/>
      <c r="G60" s="71"/>
    </row>
    <row r="61" spans="1:17" x14ac:dyDescent="0.25">
      <c r="A61" s="80"/>
      <c r="D61" s="71"/>
      <c r="E61" s="71"/>
      <c r="F61" s="71"/>
      <c r="G61" s="71"/>
    </row>
    <row r="62" spans="1:17" x14ac:dyDescent="0.25">
      <c r="B62" s="76"/>
      <c r="D62" s="73"/>
      <c r="E62" s="71"/>
      <c r="F62" s="71"/>
      <c r="G62" s="71"/>
    </row>
    <row r="63" spans="1:17" x14ac:dyDescent="0.25">
      <c r="B63" s="76"/>
      <c r="D63" s="71"/>
      <c r="E63" s="71"/>
      <c r="F63" s="71"/>
      <c r="G63" s="71"/>
    </row>
    <row r="64" spans="1:17" x14ac:dyDescent="0.25">
      <c r="A64" s="80"/>
      <c r="B64" s="76"/>
      <c r="D64" s="71"/>
      <c r="E64" s="71"/>
      <c r="F64" s="71"/>
      <c r="G64" s="71"/>
    </row>
    <row r="65" spans="2:7" x14ac:dyDescent="0.25">
      <c r="D65" s="71"/>
      <c r="E65" s="71"/>
      <c r="F65" s="71"/>
      <c r="G65" s="71"/>
    </row>
    <row r="66" spans="2:7" x14ac:dyDescent="0.25">
      <c r="B66" s="76"/>
      <c r="D66" s="71"/>
      <c r="E66" s="71"/>
      <c r="F66" s="71"/>
      <c r="G66" s="71"/>
    </row>
    <row r="67" spans="2:7" x14ac:dyDescent="0.25">
      <c r="B67" s="76"/>
      <c r="D67" s="71"/>
      <c r="E67" s="71"/>
      <c r="F67" s="71"/>
      <c r="G67" s="71"/>
    </row>
    <row r="68" spans="2:7" x14ac:dyDescent="0.25">
      <c r="B68" s="76"/>
      <c r="D68" s="71"/>
      <c r="E68" s="71"/>
      <c r="F68" s="71"/>
      <c r="G68" s="71"/>
    </row>
    <row r="70" spans="2:7" x14ac:dyDescent="0.25">
      <c r="B70" s="76"/>
      <c r="D70" s="71"/>
      <c r="E70" s="79"/>
    </row>
    <row r="72" spans="2:7" x14ac:dyDescent="0.25">
      <c r="D72" s="79"/>
      <c r="E72" s="79"/>
    </row>
  </sheetData>
  <pageMargins left="0.511811024" right="0.511811024" top="0.78740157499999996" bottom="0.78740157499999996" header="0.31496062000000002" footer="0.3149606200000000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J166"/>
  <sheetViews>
    <sheetView showGridLines="0" workbookViewId="0">
      <pane ySplit="1" topLeftCell="A2" activePane="bottomLeft" state="frozen"/>
      <selection activeCell="N1" sqref="N1"/>
      <selection pane="bottomLeft" activeCell="C1" sqref="C1"/>
    </sheetView>
  </sheetViews>
  <sheetFormatPr defaultRowHeight="15" x14ac:dyDescent="0.25"/>
  <cols>
    <col min="1" max="1" width="9.140625" style="1"/>
    <col min="2" max="2" width="15" style="1" bestFit="1" customWidth="1"/>
    <col min="3" max="3" width="39.7109375" style="1" bestFit="1" customWidth="1"/>
    <col min="4" max="4" width="10.7109375" style="40" bestFit="1" customWidth="1"/>
    <col min="5" max="5" width="24.140625" style="1" bestFit="1" customWidth="1"/>
    <col min="6" max="7" width="9.140625" style="1"/>
    <col min="8" max="8" width="10.5703125" style="1" bestFit="1" customWidth="1"/>
    <col min="9" max="9" width="9.140625" style="1"/>
    <col min="10" max="10" width="6.85546875" style="1" bestFit="1" customWidth="1"/>
    <col min="11" max="16384" width="9.140625" style="1"/>
  </cols>
  <sheetData>
    <row r="1" spans="1:10" s="3" customFormat="1" x14ac:dyDescent="0.25">
      <c r="A1" s="116" t="s">
        <v>91</v>
      </c>
      <c r="B1" s="117" t="s">
        <v>0</v>
      </c>
      <c r="C1" s="116" t="s">
        <v>2</v>
      </c>
      <c r="D1" s="118" t="s">
        <v>1</v>
      </c>
      <c r="E1" s="119" t="s">
        <v>225</v>
      </c>
      <c r="F1" s="116" t="s">
        <v>74</v>
      </c>
      <c r="G1" s="116" t="s">
        <v>76</v>
      </c>
      <c r="H1" s="116" t="s">
        <v>75</v>
      </c>
      <c r="J1" s="126" t="s">
        <v>91</v>
      </c>
    </row>
    <row r="2" spans="1:10" s="2" customFormat="1" x14ac:dyDescent="0.25">
      <c r="A2" s="120">
        <v>1</v>
      </c>
      <c r="B2" s="120" t="s">
        <v>184</v>
      </c>
      <c r="C2" s="121" t="s">
        <v>183</v>
      </c>
      <c r="D2" s="122">
        <v>44930</v>
      </c>
      <c r="E2" s="123" t="s">
        <v>52</v>
      </c>
      <c r="F2" s="124">
        <v>150</v>
      </c>
      <c r="G2" s="120">
        <v>190</v>
      </c>
      <c r="H2" s="125">
        <v>7500</v>
      </c>
      <c r="J2" s="7">
        <v>1</v>
      </c>
    </row>
    <row r="3" spans="1:10" s="2" customFormat="1" x14ac:dyDescent="0.25">
      <c r="A3" s="120">
        <v>2</v>
      </c>
      <c r="B3" s="120" t="s">
        <v>189</v>
      </c>
      <c r="C3" s="121" t="s">
        <v>151</v>
      </c>
      <c r="D3" s="122">
        <v>44930</v>
      </c>
      <c r="E3" s="123" t="s">
        <v>52</v>
      </c>
      <c r="F3" s="124">
        <v>500</v>
      </c>
      <c r="G3" s="120">
        <v>180</v>
      </c>
      <c r="H3" s="125">
        <v>25000</v>
      </c>
      <c r="J3" s="7">
        <v>2</v>
      </c>
    </row>
    <row r="4" spans="1:10" s="2" customFormat="1" x14ac:dyDescent="0.25">
      <c r="A4" s="120">
        <v>3</v>
      </c>
      <c r="B4" s="120" t="s">
        <v>191</v>
      </c>
      <c r="C4" s="121" t="s">
        <v>145</v>
      </c>
      <c r="D4" s="122">
        <v>44931</v>
      </c>
      <c r="E4" s="123" t="s">
        <v>17</v>
      </c>
      <c r="F4" s="124">
        <v>65</v>
      </c>
      <c r="G4" s="120">
        <v>180</v>
      </c>
      <c r="H4" s="125">
        <v>2490</v>
      </c>
      <c r="J4" s="7">
        <v>3</v>
      </c>
    </row>
    <row r="5" spans="1:10" s="2" customFormat="1" x14ac:dyDescent="0.25">
      <c r="A5" s="120">
        <v>4</v>
      </c>
      <c r="B5" s="120" t="s">
        <v>190</v>
      </c>
      <c r="C5" s="121" t="s">
        <v>151</v>
      </c>
      <c r="D5" s="122">
        <v>44931</v>
      </c>
      <c r="E5" s="123" t="s">
        <v>52</v>
      </c>
      <c r="F5" s="124">
        <v>750</v>
      </c>
      <c r="G5" s="120">
        <v>180</v>
      </c>
      <c r="H5" s="125">
        <v>25000</v>
      </c>
      <c r="J5" s="7">
        <v>4</v>
      </c>
    </row>
    <row r="6" spans="1:10" s="2" customFormat="1" x14ac:dyDescent="0.25">
      <c r="A6" s="120">
        <v>5</v>
      </c>
      <c r="B6" s="120" t="s">
        <v>193</v>
      </c>
      <c r="C6" s="121" t="s">
        <v>192</v>
      </c>
      <c r="D6" s="122">
        <v>44953</v>
      </c>
      <c r="E6" s="123" t="s">
        <v>52</v>
      </c>
      <c r="F6" s="124">
        <v>275</v>
      </c>
      <c r="G6" s="120" t="s">
        <v>8</v>
      </c>
      <c r="H6" s="125">
        <v>18000</v>
      </c>
      <c r="J6" s="7">
        <v>5</v>
      </c>
    </row>
    <row r="7" spans="1:10" s="2" customFormat="1" x14ac:dyDescent="0.25">
      <c r="A7" s="120">
        <v>6</v>
      </c>
      <c r="B7" s="120" t="s">
        <v>204</v>
      </c>
      <c r="C7" s="121" t="s">
        <v>198</v>
      </c>
      <c r="D7" s="122">
        <v>44956</v>
      </c>
      <c r="E7" s="123" t="s">
        <v>17</v>
      </c>
      <c r="F7" s="124">
        <v>115</v>
      </c>
      <c r="G7" s="120" t="s">
        <v>38</v>
      </c>
      <c r="H7" s="125">
        <v>10000</v>
      </c>
      <c r="J7" s="7">
        <v>6</v>
      </c>
    </row>
    <row r="8" spans="1:10" s="2" customFormat="1" x14ac:dyDescent="0.25">
      <c r="A8" s="120">
        <v>7</v>
      </c>
      <c r="B8" s="120" t="s">
        <v>202</v>
      </c>
      <c r="C8" s="121" t="s">
        <v>198</v>
      </c>
      <c r="D8" s="122">
        <v>44956</v>
      </c>
      <c r="E8" s="123" t="s">
        <v>17</v>
      </c>
      <c r="F8" s="124">
        <v>166</v>
      </c>
      <c r="G8" s="120" t="s">
        <v>12</v>
      </c>
      <c r="H8" s="125">
        <v>8990</v>
      </c>
      <c r="J8" s="7">
        <v>7</v>
      </c>
    </row>
    <row r="9" spans="1:10" s="2" customFormat="1" x14ac:dyDescent="0.25">
      <c r="A9" s="120">
        <v>8</v>
      </c>
      <c r="B9" s="120" t="s">
        <v>200</v>
      </c>
      <c r="C9" s="121" t="s">
        <v>198</v>
      </c>
      <c r="D9" s="122">
        <v>44956</v>
      </c>
      <c r="E9" s="123" t="s">
        <v>30</v>
      </c>
      <c r="F9" s="124">
        <v>825</v>
      </c>
      <c r="G9" s="120" t="s">
        <v>12</v>
      </c>
      <c r="H9" s="125">
        <v>45000</v>
      </c>
      <c r="J9" s="7">
        <v>8</v>
      </c>
    </row>
    <row r="10" spans="1:10" s="2" customFormat="1" x14ac:dyDescent="0.25">
      <c r="A10" s="120">
        <v>9</v>
      </c>
      <c r="B10" s="120" t="s">
        <v>207</v>
      </c>
      <c r="C10" s="121" t="s">
        <v>150</v>
      </c>
      <c r="D10" s="122">
        <v>44958</v>
      </c>
      <c r="E10" s="123" t="s">
        <v>17</v>
      </c>
      <c r="F10" s="124">
        <v>50</v>
      </c>
      <c r="G10" s="120" t="s">
        <v>27</v>
      </c>
      <c r="H10" s="125">
        <v>4400</v>
      </c>
      <c r="J10" s="7">
        <v>9</v>
      </c>
    </row>
    <row r="11" spans="1:10" s="2" customFormat="1" x14ac:dyDescent="0.25">
      <c r="A11" s="120">
        <v>10</v>
      </c>
      <c r="B11" s="120" t="s">
        <v>208</v>
      </c>
      <c r="C11" s="121" t="s">
        <v>150</v>
      </c>
      <c r="D11" s="122">
        <v>44958</v>
      </c>
      <c r="E11" s="123" t="s">
        <v>17</v>
      </c>
      <c r="F11" s="124">
        <v>50</v>
      </c>
      <c r="G11" s="120" t="s">
        <v>27</v>
      </c>
      <c r="H11" s="125">
        <v>3000</v>
      </c>
      <c r="J11" s="7">
        <v>10</v>
      </c>
    </row>
    <row r="12" spans="1:10" s="2" customFormat="1" x14ac:dyDescent="0.25">
      <c r="A12" s="120">
        <v>11</v>
      </c>
      <c r="B12" s="120" t="s">
        <v>210</v>
      </c>
      <c r="C12" s="121" t="s">
        <v>209</v>
      </c>
      <c r="D12" s="122">
        <v>44960</v>
      </c>
      <c r="E12" s="123" t="s">
        <v>17</v>
      </c>
      <c r="F12" s="124">
        <v>510</v>
      </c>
      <c r="G12" s="120" t="s">
        <v>27</v>
      </c>
      <c r="H12" s="125">
        <v>15000</v>
      </c>
      <c r="J12" s="7">
        <v>11</v>
      </c>
    </row>
    <row r="13" spans="1:10" s="2" customFormat="1" x14ac:dyDescent="0.25">
      <c r="A13" s="120">
        <v>12</v>
      </c>
      <c r="B13" s="120" t="s">
        <v>216</v>
      </c>
      <c r="C13" s="121" t="s">
        <v>173</v>
      </c>
      <c r="D13" s="122">
        <v>44963</v>
      </c>
      <c r="E13" s="123" t="s">
        <v>17</v>
      </c>
      <c r="F13" s="124">
        <v>126</v>
      </c>
      <c r="G13" s="120" t="s">
        <v>22</v>
      </c>
      <c r="H13" s="125">
        <v>7500</v>
      </c>
      <c r="J13" s="7">
        <v>12</v>
      </c>
    </row>
    <row r="14" spans="1:10" s="2" customFormat="1" x14ac:dyDescent="0.25">
      <c r="A14" s="120">
        <v>13</v>
      </c>
      <c r="B14" s="120" t="s">
        <v>226</v>
      </c>
      <c r="C14" s="121" t="s">
        <v>145</v>
      </c>
      <c r="D14" s="122">
        <v>44993</v>
      </c>
      <c r="E14" s="123" t="s">
        <v>228</v>
      </c>
      <c r="F14" s="124">
        <v>41</v>
      </c>
      <c r="G14" s="120" t="s">
        <v>227</v>
      </c>
      <c r="H14" s="125">
        <v>4500</v>
      </c>
      <c r="J14" s="7">
        <v>13</v>
      </c>
    </row>
    <row r="15" spans="1:10" s="2" customFormat="1" x14ac:dyDescent="0.25">
      <c r="A15" s="120">
        <v>14</v>
      </c>
      <c r="B15" s="120" t="s">
        <v>234</v>
      </c>
      <c r="C15" s="121" t="s">
        <v>231</v>
      </c>
      <c r="D15" s="122">
        <v>44994</v>
      </c>
      <c r="E15" s="123" t="s">
        <v>180</v>
      </c>
      <c r="F15" s="124">
        <v>17</v>
      </c>
      <c r="G15" s="120">
        <v>70</v>
      </c>
      <c r="H15" s="125">
        <v>1000</v>
      </c>
      <c r="J15" s="7">
        <v>14</v>
      </c>
    </row>
    <row r="16" spans="1:10" s="2" customFormat="1" x14ac:dyDescent="0.25">
      <c r="A16" s="120">
        <v>15</v>
      </c>
      <c r="B16" s="120" t="s">
        <v>232</v>
      </c>
      <c r="C16" s="121" t="s">
        <v>164</v>
      </c>
      <c r="D16" s="122">
        <v>44994</v>
      </c>
      <c r="E16" s="123" t="s">
        <v>233</v>
      </c>
      <c r="F16" s="124">
        <v>21</v>
      </c>
      <c r="G16" s="120">
        <v>70</v>
      </c>
      <c r="H16" s="125">
        <v>1250</v>
      </c>
      <c r="J16" s="7">
        <v>15</v>
      </c>
    </row>
    <row r="17" spans="1:10" s="2" customFormat="1" x14ac:dyDescent="0.25">
      <c r="A17" s="120">
        <v>16</v>
      </c>
      <c r="B17" s="120" t="s">
        <v>240</v>
      </c>
      <c r="C17" s="121" t="s">
        <v>154</v>
      </c>
      <c r="D17" s="122">
        <v>44995</v>
      </c>
      <c r="E17" s="123" t="s">
        <v>241</v>
      </c>
      <c r="F17" s="124">
        <v>300</v>
      </c>
      <c r="G17" s="120">
        <v>180</v>
      </c>
      <c r="H17" s="125">
        <v>15000</v>
      </c>
      <c r="J17" s="7">
        <v>16</v>
      </c>
    </row>
    <row r="18" spans="1:10" s="2" customFormat="1" x14ac:dyDescent="0.25">
      <c r="A18" s="120">
        <v>17</v>
      </c>
      <c r="B18" s="120" t="s">
        <v>242</v>
      </c>
      <c r="C18" s="121" t="s">
        <v>243</v>
      </c>
      <c r="D18" s="122">
        <v>44995</v>
      </c>
      <c r="E18" s="123" t="s">
        <v>244</v>
      </c>
      <c r="F18" s="124">
        <v>65</v>
      </c>
      <c r="G18" s="120">
        <v>140</v>
      </c>
      <c r="H18" s="125">
        <v>1990</v>
      </c>
      <c r="J18" s="7">
        <v>17</v>
      </c>
    </row>
    <row r="19" spans="1:10" s="2" customFormat="1" x14ac:dyDescent="0.25">
      <c r="A19" s="120">
        <v>18</v>
      </c>
      <c r="B19" s="120" t="s">
        <v>251</v>
      </c>
      <c r="C19" s="121" t="s">
        <v>183</v>
      </c>
      <c r="D19" s="122">
        <v>44998</v>
      </c>
      <c r="E19" s="123" t="s">
        <v>246</v>
      </c>
      <c r="F19" s="124">
        <v>90</v>
      </c>
      <c r="G19" s="120">
        <v>190</v>
      </c>
      <c r="H19" s="125">
        <v>5500</v>
      </c>
      <c r="J19" s="7">
        <v>18</v>
      </c>
    </row>
    <row r="20" spans="1:10" s="2" customFormat="1" x14ac:dyDescent="0.25">
      <c r="A20" s="120">
        <v>19</v>
      </c>
      <c r="B20" s="120" t="s">
        <v>245</v>
      </c>
      <c r="C20" s="121" t="s">
        <v>145</v>
      </c>
      <c r="D20" s="122">
        <v>44998</v>
      </c>
      <c r="E20" s="123" t="s">
        <v>246</v>
      </c>
      <c r="F20" s="124">
        <v>45.28</v>
      </c>
      <c r="G20" s="120">
        <v>180</v>
      </c>
      <c r="H20" s="125">
        <v>2400</v>
      </c>
      <c r="J20" s="7">
        <v>19</v>
      </c>
    </row>
    <row r="21" spans="1:10" s="2" customFormat="1" x14ac:dyDescent="0.25">
      <c r="A21" s="120">
        <v>20</v>
      </c>
      <c r="B21" s="120" t="s">
        <v>247</v>
      </c>
      <c r="C21" s="121" t="s">
        <v>145</v>
      </c>
      <c r="D21" s="122">
        <v>44998</v>
      </c>
      <c r="E21" s="123" t="s">
        <v>248</v>
      </c>
      <c r="F21" s="124">
        <v>160</v>
      </c>
      <c r="G21" s="120">
        <v>180</v>
      </c>
      <c r="H21" s="125">
        <v>7000</v>
      </c>
      <c r="J21" s="7">
        <v>20</v>
      </c>
    </row>
    <row r="22" spans="1:10" s="2" customFormat="1" x14ac:dyDescent="0.25">
      <c r="A22" s="120">
        <v>21</v>
      </c>
      <c r="B22" s="120" t="s">
        <v>249</v>
      </c>
      <c r="C22" s="121" t="s">
        <v>145</v>
      </c>
      <c r="D22" s="122">
        <v>44998</v>
      </c>
      <c r="E22" s="123" t="s">
        <v>241</v>
      </c>
      <c r="F22" s="124">
        <v>39.340000000000003</v>
      </c>
      <c r="G22" s="120">
        <v>180</v>
      </c>
      <c r="H22" s="125">
        <v>999</v>
      </c>
      <c r="J22" s="7">
        <v>21</v>
      </c>
    </row>
    <row r="23" spans="1:10" s="2" customFormat="1" x14ac:dyDescent="0.25">
      <c r="A23" s="120">
        <v>22</v>
      </c>
      <c r="B23" s="120" t="s">
        <v>252</v>
      </c>
      <c r="C23" s="121" t="s">
        <v>253</v>
      </c>
      <c r="D23" s="122">
        <v>44998</v>
      </c>
      <c r="E23" s="123" t="s">
        <v>233</v>
      </c>
      <c r="F23" s="124">
        <v>30.78</v>
      </c>
      <c r="G23" s="120">
        <v>140</v>
      </c>
      <c r="H23" s="125">
        <v>2000</v>
      </c>
      <c r="J23" s="7">
        <v>22</v>
      </c>
    </row>
    <row r="24" spans="1:10" s="2" customFormat="1" x14ac:dyDescent="0.25">
      <c r="A24" s="120">
        <v>23</v>
      </c>
      <c r="B24" s="120" t="s">
        <v>254</v>
      </c>
      <c r="C24" s="121" t="s">
        <v>149</v>
      </c>
      <c r="D24" s="122">
        <v>44999</v>
      </c>
      <c r="E24" s="123" t="s">
        <v>17</v>
      </c>
      <c r="F24" s="124">
        <v>34.799999999999997</v>
      </c>
      <c r="G24" s="120">
        <v>250</v>
      </c>
      <c r="H24" s="125">
        <v>1800</v>
      </c>
      <c r="J24" s="7">
        <v>23</v>
      </c>
    </row>
    <row r="25" spans="1:10" s="2" customFormat="1" x14ac:dyDescent="0.25">
      <c r="A25" s="120">
        <v>24</v>
      </c>
      <c r="B25" s="120" t="s">
        <v>256</v>
      </c>
      <c r="C25" s="121" t="s">
        <v>155</v>
      </c>
      <c r="D25" s="122">
        <v>44999</v>
      </c>
      <c r="E25" s="123" t="s">
        <v>17</v>
      </c>
      <c r="F25" s="124">
        <v>118</v>
      </c>
      <c r="G25" s="120">
        <v>73</v>
      </c>
      <c r="H25" s="125">
        <v>4500</v>
      </c>
      <c r="J25" s="7">
        <v>24</v>
      </c>
    </row>
    <row r="26" spans="1:10" s="2" customFormat="1" x14ac:dyDescent="0.25">
      <c r="A26" s="120">
        <v>25</v>
      </c>
      <c r="B26" s="120" t="s">
        <v>257</v>
      </c>
      <c r="C26" s="121" t="s">
        <v>155</v>
      </c>
      <c r="D26" s="122">
        <v>44999</v>
      </c>
      <c r="E26" s="123" t="s">
        <v>17</v>
      </c>
      <c r="F26" s="124">
        <v>60</v>
      </c>
      <c r="G26" s="120">
        <v>73</v>
      </c>
      <c r="H26" s="125">
        <v>1800</v>
      </c>
      <c r="J26" s="7">
        <v>25</v>
      </c>
    </row>
    <row r="27" spans="1:10" s="2" customFormat="1" x14ac:dyDescent="0.25">
      <c r="A27" s="120">
        <v>26</v>
      </c>
      <c r="B27" s="120" t="s">
        <v>255</v>
      </c>
      <c r="C27" s="121" t="s">
        <v>155</v>
      </c>
      <c r="D27" s="122">
        <v>44999</v>
      </c>
      <c r="E27" s="123" t="s">
        <v>57</v>
      </c>
      <c r="F27" s="124">
        <v>200</v>
      </c>
      <c r="G27" s="120">
        <v>73</v>
      </c>
      <c r="H27" s="125">
        <v>5000</v>
      </c>
      <c r="J27" s="7">
        <v>26</v>
      </c>
    </row>
    <row r="28" spans="1:10" s="2" customFormat="1" x14ac:dyDescent="0.25">
      <c r="A28" s="120">
        <v>27</v>
      </c>
      <c r="B28" s="120" t="s">
        <v>258</v>
      </c>
      <c r="C28" s="121" t="s">
        <v>183</v>
      </c>
      <c r="D28" s="122">
        <v>45002</v>
      </c>
      <c r="E28" s="123" t="s">
        <v>17</v>
      </c>
      <c r="F28" s="124">
        <v>95.67</v>
      </c>
      <c r="G28" s="120" t="s">
        <v>10</v>
      </c>
      <c r="H28" s="125">
        <v>6500</v>
      </c>
      <c r="J28" s="7">
        <v>27</v>
      </c>
    </row>
    <row r="29" spans="1:10" s="2" customFormat="1" x14ac:dyDescent="0.25">
      <c r="A29" s="120">
        <v>28</v>
      </c>
      <c r="B29" s="120" t="s">
        <v>261</v>
      </c>
      <c r="C29" s="121" t="s">
        <v>196</v>
      </c>
      <c r="D29" s="122">
        <v>45002</v>
      </c>
      <c r="E29" s="123" t="s">
        <v>30</v>
      </c>
      <c r="F29" s="124">
        <v>69</v>
      </c>
      <c r="G29" s="120" t="s">
        <v>6</v>
      </c>
      <c r="H29" s="125">
        <v>1700</v>
      </c>
      <c r="J29" s="7">
        <v>28</v>
      </c>
    </row>
    <row r="30" spans="1:10" s="2" customFormat="1" x14ac:dyDescent="0.25">
      <c r="A30" s="120">
        <v>29</v>
      </c>
      <c r="B30" s="120" t="s">
        <v>262</v>
      </c>
      <c r="C30" s="121" t="s">
        <v>196</v>
      </c>
      <c r="D30" s="122">
        <v>45002</v>
      </c>
      <c r="E30" s="123" t="s">
        <v>17</v>
      </c>
      <c r="F30" s="124">
        <v>110</v>
      </c>
      <c r="G30" s="120" t="s">
        <v>8</v>
      </c>
      <c r="H30" s="125">
        <v>4000</v>
      </c>
      <c r="J30" s="7">
        <v>29</v>
      </c>
    </row>
    <row r="31" spans="1:10" s="2" customFormat="1" x14ac:dyDescent="0.25">
      <c r="A31" s="120">
        <v>30</v>
      </c>
      <c r="B31" s="120" t="s">
        <v>269</v>
      </c>
      <c r="C31" s="121" t="s">
        <v>197</v>
      </c>
      <c r="D31" s="122">
        <v>45002</v>
      </c>
      <c r="E31" s="123" t="s">
        <v>30</v>
      </c>
      <c r="F31" s="124">
        <v>322</v>
      </c>
      <c r="G31" s="120" t="s">
        <v>8</v>
      </c>
      <c r="H31" s="125">
        <v>13500</v>
      </c>
      <c r="J31" s="7">
        <v>30</v>
      </c>
    </row>
    <row r="32" spans="1:10" s="2" customFormat="1" x14ac:dyDescent="0.25">
      <c r="A32" s="120">
        <v>31</v>
      </c>
      <c r="B32" s="120" t="s">
        <v>263</v>
      </c>
      <c r="C32" s="121" t="s">
        <v>264</v>
      </c>
      <c r="D32" s="122">
        <v>45002</v>
      </c>
      <c r="E32" s="123" t="s">
        <v>52</v>
      </c>
      <c r="F32" s="124">
        <v>60</v>
      </c>
      <c r="G32" s="120" t="s">
        <v>28</v>
      </c>
      <c r="H32" s="125">
        <v>3300</v>
      </c>
      <c r="J32" s="7">
        <v>31</v>
      </c>
    </row>
    <row r="33" spans="1:10" s="2" customFormat="1" x14ac:dyDescent="0.25">
      <c r="A33" s="120">
        <v>32</v>
      </c>
      <c r="B33" s="120" t="s">
        <v>270</v>
      </c>
      <c r="C33" s="121" t="s">
        <v>151</v>
      </c>
      <c r="D33" s="122">
        <v>45002</v>
      </c>
      <c r="E33" s="123" t="s">
        <v>17</v>
      </c>
      <c r="F33" s="124">
        <v>30</v>
      </c>
      <c r="G33" s="120" t="s">
        <v>12</v>
      </c>
      <c r="H33" s="125">
        <v>2500</v>
      </c>
      <c r="J33" s="7">
        <v>32</v>
      </c>
    </row>
    <row r="34" spans="1:10" s="2" customFormat="1" x14ac:dyDescent="0.25">
      <c r="A34" s="120">
        <v>33</v>
      </c>
      <c r="B34" s="120" t="s">
        <v>271</v>
      </c>
      <c r="C34" s="121" t="s">
        <v>141</v>
      </c>
      <c r="D34" s="122">
        <v>45016</v>
      </c>
      <c r="E34" s="123" t="s">
        <v>59</v>
      </c>
      <c r="F34" s="124">
        <v>424</v>
      </c>
      <c r="G34" s="120">
        <v>150</v>
      </c>
      <c r="H34" s="125">
        <v>12000</v>
      </c>
      <c r="J34" s="7">
        <v>33</v>
      </c>
    </row>
    <row r="35" spans="1:10" s="2" customFormat="1" x14ac:dyDescent="0.25">
      <c r="A35" s="120">
        <v>34</v>
      </c>
      <c r="B35" s="120" t="s">
        <v>275</v>
      </c>
      <c r="C35" s="121" t="s">
        <v>156</v>
      </c>
      <c r="D35" s="122">
        <v>45054</v>
      </c>
      <c r="E35" s="123" t="s">
        <v>17</v>
      </c>
      <c r="F35" s="124">
        <v>180</v>
      </c>
      <c r="G35" s="120" t="s">
        <v>27</v>
      </c>
      <c r="H35" s="125">
        <v>6000</v>
      </c>
      <c r="J35" s="7">
        <v>34</v>
      </c>
    </row>
    <row r="36" spans="1:10" s="2" customFormat="1" x14ac:dyDescent="0.25">
      <c r="A36" s="120">
        <v>35</v>
      </c>
      <c r="B36" s="120" t="s">
        <v>277</v>
      </c>
      <c r="C36" s="121" t="s">
        <v>157</v>
      </c>
      <c r="D36" s="122">
        <v>45054</v>
      </c>
      <c r="E36" s="123" t="s">
        <v>30</v>
      </c>
      <c r="F36" s="124">
        <v>744.6</v>
      </c>
      <c r="G36" s="120" t="s">
        <v>282</v>
      </c>
      <c r="H36" s="125">
        <v>50000</v>
      </c>
      <c r="J36" s="7">
        <v>35</v>
      </c>
    </row>
    <row r="37" spans="1:10" s="2" customFormat="1" x14ac:dyDescent="0.25">
      <c r="A37" s="120">
        <v>36</v>
      </c>
      <c r="B37" s="120" t="s">
        <v>286</v>
      </c>
      <c r="C37" s="121" t="s">
        <v>138</v>
      </c>
      <c r="D37" s="122">
        <v>45054</v>
      </c>
      <c r="E37" s="123" t="s">
        <v>30</v>
      </c>
      <c r="F37" s="124">
        <v>171</v>
      </c>
      <c r="G37" s="120" t="s">
        <v>22</v>
      </c>
      <c r="H37" s="125">
        <v>4500</v>
      </c>
      <c r="J37" s="7">
        <v>36</v>
      </c>
    </row>
    <row r="38" spans="1:10" s="2" customFormat="1" x14ac:dyDescent="0.25">
      <c r="A38" s="120">
        <v>37</v>
      </c>
      <c r="B38" s="120" t="s">
        <v>290</v>
      </c>
      <c r="C38" s="121" t="s">
        <v>165</v>
      </c>
      <c r="D38" s="122">
        <v>45055</v>
      </c>
      <c r="E38" s="123" t="s">
        <v>57</v>
      </c>
      <c r="F38" s="124">
        <v>272</v>
      </c>
      <c r="G38" s="120" t="s">
        <v>27</v>
      </c>
      <c r="H38" s="125">
        <v>12000</v>
      </c>
      <c r="J38" s="7">
        <v>37</v>
      </c>
    </row>
    <row r="39" spans="1:10" s="2" customFormat="1" x14ac:dyDescent="0.25">
      <c r="A39" s="120">
        <v>38</v>
      </c>
      <c r="B39" s="120" t="s">
        <v>291</v>
      </c>
      <c r="C39" s="121" t="s">
        <v>165</v>
      </c>
      <c r="D39" s="122">
        <v>45055</v>
      </c>
      <c r="E39" s="123" t="s">
        <v>17</v>
      </c>
      <c r="F39" s="124">
        <v>500</v>
      </c>
      <c r="G39" s="120" t="s">
        <v>27</v>
      </c>
      <c r="H39" s="125">
        <v>14000</v>
      </c>
      <c r="J39" s="7">
        <v>38</v>
      </c>
    </row>
    <row r="40" spans="1:10" s="2" customFormat="1" x14ac:dyDescent="0.25">
      <c r="A40" s="120">
        <v>39</v>
      </c>
      <c r="B40" s="120" t="s">
        <v>293</v>
      </c>
      <c r="C40" s="121" t="s">
        <v>161</v>
      </c>
      <c r="D40" s="122">
        <v>45057</v>
      </c>
      <c r="E40" s="123" t="s">
        <v>17</v>
      </c>
      <c r="F40" s="124">
        <v>230</v>
      </c>
      <c r="G40" s="120" t="s">
        <v>27</v>
      </c>
      <c r="H40" s="125">
        <v>20000</v>
      </c>
      <c r="J40" s="7">
        <v>39</v>
      </c>
    </row>
    <row r="41" spans="1:10" s="2" customFormat="1" x14ac:dyDescent="0.25">
      <c r="A41" s="120">
        <v>40</v>
      </c>
      <c r="B41" s="120" t="s">
        <v>296</v>
      </c>
      <c r="C41" s="121" t="s">
        <v>173</v>
      </c>
      <c r="D41" s="122">
        <v>45057</v>
      </c>
      <c r="E41" s="123" t="s">
        <v>17</v>
      </c>
      <c r="F41" s="124">
        <v>51</v>
      </c>
      <c r="G41" s="120" t="s">
        <v>22</v>
      </c>
      <c r="H41" s="125">
        <v>1500</v>
      </c>
      <c r="J41" s="7">
        <v>40</v>
      </c>
    </row>
    <row r="42" spans="1:10" s="2" customFormat="1" x14ac:dyDescent="0.25">
      <c r="A42" s="120">
        <v>41</v>
      </c>
      <c r="B42" s="120" t="s">
        <v>304</v>
      </c>
      <c r="C42" s="121" t="s">
        <v>137</v>
      </c>
      <c r="D42" s="122">
        <v>45061</v>
      </c>
      <c r="E42" s="123" t="s">
        <v>30</v>
      </c>
      <c r="F42" s="124">
        <v>103.23</v>
      </c>
      <c r="G42" s="120" t="s">
        <v>28</v>
      </c>
      <c r="H42" s="125">
        <v>6000</v>
      </c>
      <c r="J42" s="7">
        <v>41</v>
      </c>
    </row>
    <row r="43" spans="1:10" s="2" customFormat="1" x14ac:dyDescent="0.25">
      <c r="A43" s="120">
        <v>42</v>
      </c>
      <c r="B43" s="120" t="s">
        <v>305</v>
      </c>
      <c r="C43" s="121" t="s">
        <v>306</v>
      </c>
      <c r="D43" s="122">
        <v>45061</v>
      </c>
      <c r="E43" s="123" t="s">
        <v>17</v>
      </c>
      <c r="F43" s="124">
        <v>140</v>
      </c>
      <c r="G43" s="120" t="s">
        <v>28</v>
      </c>
      <c r="H43" s="125">
        <v>5000</v>
      </c>
      <c r="J43" s="7">
        <v>42</v>
      </c>
    </row>
    <row r="44" spans="1:10" s="2" customFormat="1" x14ac:dyDescent="0.25">
      <c r="A44" s="120">
        <v>43</v>
      </c>
      <c r="B44" s="120" t="s">
        <v>309</v>
      </c>
      <c r="C44" s="121" t="s">
        <v>154</v>
      </c>
      <c r="D44" s="122">
        <v>45124</v>
      </c>
      <c r="E44" s="123" t="s">
        <v>229</v>
      </c>
      <c r="F44" s="124">
        <v>72</v>
      </c>
      <c r="G44" s="120" t="s">
        <v>47</v>
      </c>
      <c r="H44" s="125">
        <v>3000</v>
      </c>
      <c r="J44" s="7">
        <v>43</v>
      </c>
    </row>
    <row r="45" spans="1:10" s="2" customFormat="1" x14ac:dyDescent="0.25">
      <c r="A45" s="120">
        <v>44</v>
      </c>
      <c r="B45" s="120" t="s">
        <v>310</v>
      </c>
      <c r="C45" s="121" t="s">
        <v>154</v>
      </c>
      <c r="D45" s="122">
        <v>45124</v>
      </c>
      <c r="E45" s="123" t="s">
        <v>229</v>
      </c>
      <c r="F45" s="124">
        <v>72</v>
      </c>
      <c r="G45" s="120" t="s">
        <v>47</v>
      </c>
      <c r="H45" s="125">
        <v>3250</v>
      </c>
      <c r="J45" s="7">
        <v>44</v>
      </c>
    </row>
    <row r="46" spans="1:10" s="2" customFormat="1" x14ac:dyDescent="0.25">
      <c r="A46" s="120">
        <v>45</v>
      </c>
      <c r="B46" s="120" t="s">
        <v>311</v>
      </c>
      <c r="C46" s="121" t="s">
        <v>154</v>
      </c>
      <c r="D46" s="122">
        <v>45124</v>
      </c>
      <c r="E46" s="123" t="s">
        <v>312</v>
      </c>
      <c r="F46" s="124">
        <v>339.61</v>
      </c>
      <c r="G46" s="120">
        <v>150</v>
      </c>
      <c r="H46" s="125">
        <v>10000</v>
      </c>
      <c r="J46" s="7">
        <v>45</v>
      </c>
    </row>
    <row r="47" spans="1:10" s="2" customFormat="1" x14ac:dyDescent="0.25">
      <c r="A47" s="120">
        <v>46</v>
      </c>
      <c r="B47" s="120" t="s">
        <v>327</v>
      </c>
      <c r="C47" s="121" t="s">
        <v>145</v>
      </c>
      <c r="D47" s="122">
        <v>45126</v>
      </c>
      <c r="E47" s="123" t="s">
        <v>248</v>
      </c>
      <c r="F47" s="124">
        <v>59</v>
      </c>
      <c r="G47" s="120" t="s">
        <v>227</v>
      </c>
      <c r="H47" s="125">
        <v>6500</v>
      </c>
      <c r="J47" s="7">
        <v>46</v>
      </c>
    </row>
    <row r="48" spans="1:10" s="2" customFormat="1" x14ac:dyDescent="0.25">
      <c r="A48" s="120">
        <v>47</v>
      </c>
      <c r="B48" s="120" t="s">
        <v>316</v>
      </c>
      <c r="C48" s="121" t="s">
        <v>135</v>
      </c>
      <c r="D48" s="122">
        <v>45126</v>
      </c>
      <c r="E48" s="123" t="s">
        <v>52</v>
      </c>
      <c r="F48" s="124">
        <v>55.54</v>
      </c>
      <c r="G48" s="120">
        <v>130</v>
      </c>
      <c r="H48" s="125">
        <v>5000</v>
      </c>
      <c r="J48" s="7">
        <v>48</v>
      </c>
    </row>
    <row r="49" spans="1:10" s="2" customFormat="1" x14ac:dyDescent="0.25">
      <c r="A49" s="120">
        <v>48</v>
      </c>
      <c r="B49" s="120" t="s">
        <v>335</v>
      </c>
      <c r="C49" s="121" t="s">
        <v>173</v>
      </c>
      <c r="D49" s="122">
        <v>45145</v>
      </c>
      <c r="E49" s="123" t="s">
        <v>30</v>
      </c>
      <c r="F49" s="124">
        <v>21.84</v>
      </c>
      <c r="G49" s="120" t="s">
        <v>22</v>
      </c>
      <c r="H49" s="125">
        <v>800</v>
      </c>
      <c r="J49" s="7">
        <v>49</v>
      </c>
    </row>
    <row r="50" spans="1:10" s="2" customFormat="1" x14ac:dyDescent="0.25">
      <c r="A50" s="120">
        <v>49</v>
      </c>
      <c r="B50" s="120" t="s">
        <v>336</v>
      </c>
      <c r="C50" s="121" t="s">
        <v>173</v>
      </c>
      <c r="D50" s="122">
        <v>45145</v>
      </c>
      <c r="E50" s="123" t="s">
        <v>30</v>
      </c>
      <c r="F50" s="124">
        <v>39</v>
      </c>
      <c r="G50" s="120" t="s">
        <v>22</v>
      </c>
      <c r="H50" s="125">
        <v>2000</v>
      </c>
      <c r="J50" s="7">
        <v>50</v>
      </c>
    </row>
    <row r="51" spans="1:10" s="2" customFormat="1" x14ac:dyDescent="0.25">
      <c r="A51" s="120">
        <v>50</v>
      </c>
      <c r="B51" s="120" t="s">
        <v>337</v>
      </c>
      <c r="C51" s="121" t="s">
        <v>173</v>
      </c>
      <c r="D51" s="122">
        <v>45145</v>
      </c>
      <c r="E51" s="123" t="s">
        <v>52</v>
      </c>
      <c r="F51" s="124">
        <v>56.9</v>
      </c>
      <c r="G51" s="120" t="s">
        <v>22</v>
      </c>
      <c r="H51" s="125">
        <v>1800</v>
      </c>
      <c r="J51" s="7">
        <v>51</v>
      </c>
    </row>
    <row r="52" spans="1:10" s="2" customFormat="1" x14ac:dyDescent="0.25">
      <c r="A52" s="120">
        <v>51</v>
      </c>
      <c r="B52" s="120" t="s">
        <v>332</v>
      </c>
      <c r="C52" s="121" t="s">
        <v>150</v>
      </c>
      <c r="D52" s="122">
        <v>45145</v>
      </c>
      <c r="E52" s="123" t="s">
        <v>17</v>
      </c>
      <c r="F52" s="124">
        <v>349</v>
      </c>
      <c r="G52" s="120" t="s">
        <v>27</v>
      </c>
      <c r="H52" s="125">
        <v>20000</v>
      </c>
      <c r="J52" s="7">
        <v>52</v>
      </c>
    </row>
    <row r="53" spans="1:10" s="2" customFormat="1" x14ac:dyDescent="0.25">
      <c r="A53" s="120">
        <v>52</v>
      </c>
      <c r="B53" s="120" t="s">
        <v>331</v>
      </c>
      <c r="C53" s="121" t="s">
        <v>150</v>
      </c>
      <c r="D53" s="122">
        <v>45145</v>
      </c>
      <c r="E53" s="123" t="s">
        <v>30</v>
      </c>
      <c r="F53" s="124">
        <v>276.89999999999998</v>
      </c>
      <c r="G53" s="120" t="s">
        <v>27</v>
      </c>
      <c r="H53" s="125">
        <v>5900</v>
      </c>
      <c r="J53" s="7">
        <v>53</v>
      </c>
    </row>
    <row r="54" spans="1:10" s="2" customFormat="1" x14ac:dyDescent="0.25">
      <c r="A54" s="120">
        <v>53</v>
      </c>
      <c r="B54" s="120" t="s">
        <v>330</v>
      </c>
      <c r="C54" s="121" t="s">
        <v>150</v>
      </c>
      <c r="D54" s="122">
        <v>45145</v>
      </c>
      <c r="E54" s="123" t="s">
        <v>30</v>
      </c>
      <c r="F54" s="124">
        <v>110</v>
      </c>
      <c r="G54" s="120" t="s">
        <v>27</v>
      </c>
      <c r="H54" s="125">
        <v>3500</v>
      </c>
      <c r="J54" s="7">
        <v>54</v>
      </c>
    </row>
    <row r="55" spans="1:10" s="2" customFormat="1" x14ac:dyDescent="0.25">
      <c r="A55" s="120">
        <v>54</v>
      </c>
      <c r="B55" s="120" t="s">
        <v>345</v>
      </c>
      <c r="C55" s="121" t="s">
        <v>173</v>
      </c>
      <c r="D55" s="122">
        <v>45146</v>
      </c>
      <c r="E55" s="123" t="s">
        <v>346</v>
      </c>
      <c r="F55" s="124">
        <v>78</v>
      </c>
      <c r="G55" s="120" t="s">
        <v>22</v>
      </c>
      <c r="H55" s="125">
        <v>3000</v>
      </c>
      <c r="J55" s="7">
        <v>55</v>
      </c>
    </row>
    <row r="56" spans="1:10" s="2" customFormat="1" x14ac:dyDescent="0.25">
      <c r="A56" s="120">
        <v>55</v>
      </c>
      <c r="B56" s="120" t="s">
        <v>347</v>
      </c>
      <c r="C56" s="121" t="s">
        <v>173</v>
      </c>
      <c r="D56" s="122">
        <v>45146</v>
      </c>
      <c r="E56" s="123" t="s">
        <v>342</v>
      </c>
      <c r="F56" s="124">
        <v>337</v>
      </c>
      <c r="G56" s="120" t="s">
        <v>22</v>
      </c>
      <c r="H56" s="125">
        <v>8199</v>
      </c>
      <c r="J56" s="7">
        <v>56</v>
      </c>
    </row>
    <row r="57" spans="1:10" s="2" customFormat="1" x14ac:dyDescent="0.25">
      <c r="A57" s="120">
        <v>56</v>
      </c>
      <c r="B57" s="120" t="s">
        <v>348</v>
      </c>
      <c r="C57" s="121" t="s">
        <v>139</v>
      </c>
      <c r="D57" s="122">
        <v>45146</v>
      </c>
      <c r="E57" s="123" t="s">
        <v>349</v>
      </c>
      <c r="F57" s="124">
        <v>130</v>
      </c>
      <c r="G57" s="120" t="s">
        <v>27</v>
      </c>
      <c r="H57" s="125">
        <v>6000</v>
      </c>
      <c r="J57" s="7">
        <v>57</v>
      </c>
    </row>
    <row r="58" spans="1:10" s="2" customFormat="1" x14ac:dyDescent="0.25">
      <c r="A58" s="120">
        <v>57</v>
      </c>
      <c r="B58" s="120" t="s">
        <v>350</v>
      </c>
      <c r="C58" s="121" t="s">
        <v>139</v>
      </c>
      <c r="D58" s="122">
        <v>45146</v>
      </c>
      <c r="E58" s="123" t="s">
        <v>30</v>
      </c>
      <c r="F58" s="124">
        <v>330</v>
      </c>
      <c r="G58" s="120" t="s">
        <v>27</v>
      </c>
      <c r="H58" s="125">
        <v>12000</v>
      </c>
      <c r="J58" s="7">
        <v>58</v>
      </c>
    </row>
    <row r="59" spans="1:10" s="2" customFormat="1" x14ac:dyDescent="0.25">
      <c r="A59" s="120">
        <v>58</v>
      </c>
      <c r="B59" s="120" t="s">
        <v>358</v>
      </c>
      <c r="C59" s="121" t="s">
        <v>139</v>
      </c>
      <c r="D59" s="122">
        <v>45147</v>
      </c>
      <c r="E59" s="123" t="s">
        <v>179</v>
      </c>
      <c r="F59" s="124">
        <v>49</v>
      </c>
      <c r="G59" s="120" t="s">
        <v>27</v>
      </c>
      <c r="H59" s="125">
        <v>5000</v>
      </c>
      <c r="J59" s="7">
        <v>59</v>
      </c>
    </row>
    <row r="60" spans="1:10" s="2" customFormat="1" x14ac:dyDescent="0.25">
      <c r="A60" s="120">
        <v>59</v>
      </c>
      <c r="B60" s="120" t="s">
        <v>359</v>
      </c>
      <c r="C60" s="121" t="s">
        <v>176</v>
      </c>
      <c r="D60" s="122">
        <v>45147</v>
      </c>
      <c r="E60" s="123" t="s">
        <v>30</v>
      </c>
      <c r="F60" s="124">
        <v>211</v>
      </c>
      <c r="G60" s="120" t="s">
        <v>27</v>
      </c>
      <c r="H60" s="125">
        <v>5000</v>
      </c>
      <c r="J60" s="7">
        <v>60</v>
      </c>
    </row>
    <row r="61" spans="1:10" s="2" customFormat="1" x14ac:dyDescent="0.25">
      <c r="A61" s="120">
        <v>60</v>
      </c>
      <c r="B61" s="120" t="s">
        <v>360</v>
      </c>
      <c r="C61" s="121" t="s">
        <v>176</v>
      </c>
      <c r="D61" s="122">
        <v>45147</v>
      </c>
      <c r="E61" s="123" t="s">
        <v>30</v>
      </c>
      <c r="F61" s="124">
        <v>39</v>
      </c>
      <c r="G61" s="120" t="s">
        <v>22</v>
      </c>
      <c r="H61" s="125">
        <v>1600</v>
      </c>
      <c r="J61" s="7">
        <v>61</v>
      </c>
    </row>
    <row r="62" spans="1:10" s="2" customFormat="1" x14ac:dyDescent="0.25">
      <c r="A62" s="120">
        <v>61</v>
      </c>
      <c r="B62" s="120" t="s">
        <v>362</v>
      </c>
      <c r="C62" s="121" t="s">
        <v>158</v>
      </c>
      <c r="D62" s="122">
        <v>45147</v>
      </c>
      <c r="E62" s="123" t="s">
        <v>363</v>
      </c>
      <c r="F62" s="124">
        <v>664</v>
      </c>
      <c r="G62" s="120">
        <v>280</v>
      </c>
      <c r="H62" s="125">
        <v>26000</v>
      </c>
      <c r="J62" s="7">
        <v>62</v>
      </c>
    </row>
    <row r="63" spans="1:10" s="2" customFormat="1" x14ac:dyDescent="0.25">
      <c r="A63" s="120">
        <v>62</v>
      </c>
      <c r="B63" s="120" t="s">
        <v>361</v>
      </c>
      <c r="C63" s="121" t="s">
        <v>158</v>
      </c>
      <c r="D63" s="122">
        <v>45147</v>
      </c>
      <c r="E63" s="123" t="s">
        <v>17</v>
      </c>
      <c r="F63" s="124">
        <v>63</v>
      </c>
      <c r="G63" s="120" t="s">
        <v>27</v>
      </c>
      <c r="H63" s="125">
        <v>3500</v>
      </c>
      <c r="J63" s="7">
        <v>63</v>
      </c>
    </row>
    <row r="64" spans="1:10" s="2" customFormat="1" x14ac:dyDescent="0.25">
      <c r="A64" s="120">
        <v>63</v>
      </c>
      <c r="B64" s="120" t="s">
        <v>364</v>
      </c>
      <c r="C64" s="121" t="s">
        <v>165</v>
      </c>
      <c r="D64" s="122">
        <v>45148</v>
      </c>
      <c r="E64" s="123" t="s">
        <v>30</v>
      </c>
      <c r="F64" s="124">
        <v>528.58000000000004</v>
      </c>
      <c r="G64" s="120" t="s">
        <v>27</v>
      </c>
      <c r="H64" s="125">
        <v>19000</v>
      </c>
      <c r="J64" s="7">
        <v>64</v>
      </c>
    </row>
    <row r="65" spans="1:10" s="2" customFormat="1" x14ac:dyDescent="0.25">
      <c r="A65" s="120">
        <v>64</v>
      </c>
      <c r="B65" s="120" t="s">
        <v>365</v>
      </c>
      <c r="C65" s="121" t="s">
        <v>165</v>
      </c>
      <c r="D65" s="122">
        <v>45148</v>
      </c>
      <c r="E65" s="123" t="s">
        <v>30</v>
      </c>
      <c r="F65" s="124">
        <v>188</v>
      </c>
      <c r="G65" s="120" t="s">
        <v>27</v>
      </c>
      <c r="H65" s="125">
        <v>7900</v>
      </c>
      <c r="J65" s="7">
        <v>65</v>
      </c>
    </row>
    <row r="66" spans="1:10" s="2" customFormat="1" x14ac:dyDescent="0.25">
      <c r="A66" s="120">
        <v>65</v>
      </c>
      <c r="B66" s="120" t="s">
        <v>386</v>
      </c>
      <c r="C66" s="121" t="s">
        <v>140</v>
      </c>
      <c r="D66" s="122">
        <v>45149</v>
      </c>
      <c r="E66" s="123" t="s">
        <v>30</v>
      </c>
      <c r="F66" s="124">
        <v>558.77</v>
      </c>
      <c r="G66" s="120" t="s">
        <v>27</v>
      </c>
      <c r="H66" s="125">
        <v>16500</v>
      </c>
      <c r="J66" s="7">
        <v>66</v>
      </c>
    </row>
    <row r="67" spans="1:10" s="2" customFormat="1" x14ac:dyDescent="0.25">
      <c r="A67" s="120">
        <v>66</v>
      </c>
      <c r="B67" s="120" t="s">
        <v>387</v>
      </c>
      <c r="C67" s="121" t="s">
        <v>177</v>
      </c>
      <c r="D67" s="122">
        <v>45149</v>
      </c>
      <c r="E67" s="123" t="s">
        <v>30</v>
      </c>
      <c r="F67" s="124">
        <v>22.64</v>
      </c>
      <c r="G67" s="120" t="s">
        <v>27</v>
      </c>
      <c r="H67" s="125">
        <v>1500</v>
      </c>
      <c r="J67" s="7">
        <v>67</v>
      </c>
    </row>
    <row r="68" spans="1:10" s="2" customFormat="1" x14ac:dyDescent="0.25">
      <c r="A68" s="120">
        <v>67</v>
      </c>
      <c r="B68" s="120" t="s">
        <v>394</v>
      </c>
      <c r="C68" s="121" t="s">
        <v>389</v>
      </c>
      <c r="D68" s="122">
        <v>45154</v>
      </c>
      <c r="E68" s="123" t="s">
        <v>17</v>
      </c>
      <c r="F68" s="124">
        <v>132</v>
      </c>
      <c r="G68" s="120" t="s">
        <v>27</v>
      </c>
      <c r="H68" s="125">
        <v>11000</v>
      </c>
      <c r="J68" s="7">
        <v>68</v>
      </c>
    </row>
    <row r="69" spans="1:10" s="2" customFormat="1" x14ac:dyDescent="0.25">
      <c r="A69" s="120">
        <v>68</v>
      </c>
      <c r="B69" s="120" t="s">
        <v>396</v>
      </c>
      <c r="C69" s="121" t="s">
        <v>169</v>
      </c>
      <c r="D69" s="122">
        <v>45155</v>
      </c>
      <c r="E69" s="123" t="s">
        <v>30</v>
      </c>
      <c r="F69" s="124">
        <v>90</v>
      </c>
      <c r="G69" s="120" t="s">
        <v>22</v>
      </c>
      <c r="H69" s="125">
        <v>3000</v>
      </c>
      <c r="J69" s="7">
        <v>69</v>
      </c>
    </row>
    <row r="70" spans="1:10" s="2" customFormat="1" x14ac:dyDescent="0.25">
      <c r="A70" s="120">
        <v>69</v>
      </c>
      <c r="B70" s="120" t="s">
        <v>397</v>
      </c>
      <c r="C70" s="121" t="s">
        <v>170</v>
      </c>
      <c r="D70" s="122">
        <v>45156</v>
      </c>
      <c r="E70" s="123" t="s">
        <v>30</v>
      </c>
      <c r="F70" s="124">
        <v>55.08</v>
      </c>
      <c r="G70" s="120" t="s">
        <v>27</v>
      </c>
      <c r="H70" s="125">
        <v>2700</v>
      </c>
      <c r="J70" s="7">
        <v>71</v>
      </c>
    </row>
    <row r="71" spans="1:10" s="2" customFormat="1" x14ac:dyDescent="0.25">
      <c r="A71" s="120">
        <v>70</v>
      </c>
      <c r="B71" s="120" t="s">
        <v>398</v>
      </c>
      <c r="C71" s="121" t="s">
        <v>170</v>
      </c>
      <c r="D71" s="122">
        <v>45156</v>
      </c>
      <c r="E71" s="123" t="s">
        <v>395</v>
      </c>
      <c r="F71" s="124">
        <v>87</v>
      </c>
      <c r="G71" s="120" t="s">
        <v>27</v>
      </c>
      <c r="H71" s="125">
        <v>5000</v>
      </c>
      <c r="J71" s="7">
        <v>72</v>
      </c>
    </row>
    <row r="72" spans="1:10" s="2" customFormat="1" x14ac:dyDescent="0.25">
      <c r="A72" s="120">
        <v>71</v>
      </c>
      <c r="B72" s="120" t="s">
        <v>400</v>
      </c>
      <c r="C72" s="121" t="s">
        <v>161</v>
      </c>
      <c r="D72" s="122">
        <v>45156</v>
      </c>
      <c r="E72" s="123" t="s">
        <v>17</v>
      </c>
      <c r="F72" s="124">
        <v>371.16</v>
      </c>
      <c r="G72" s="120" t="s">
        <v>27</v>
      </c>
      <c r="H72" s="125">
        <v>30000</v>
      </c>
      <c r="J72" s="7">
        <v>73</v>
      </c>
    </row>
    <row r="73" spans="1:10" s="2" customFormat="1" x14ac:dyDescent="0.25">
      <c r="A73" s="120">
        <v>72</v>
      </c>
      <c r="B73" s="120" t="s">
        <v>399</v>
      </c>
      <c r="C73" s="121" t="s">
        <v>161</v>
      </c>
      <c r="D73" s="122">
        <v>45156</v>
      </c>
      <c r="E73" s="123" t="s">
        <v>30</v>
      </c>
      <c r="F73" s="124">
        <v>114</v>
      </c>
      <c r="G73" s="120" t="s">
        <v>27</v>
      </c>
      <c r="H73" s="125">
        <v>8000</v>
      </c>
      <c r="J73" s="7">
        <v>74</v>
      </c>
    </row>
    <row r="74" spans="1:10" s="2" customFormat="1" x14ac:dyDescent="0.25">
      <c r="A74" s="120">
        <v>73</v>
      </c>
      <c r="B74" s="120" t="s">
        <v>415</v>
      </c>
      <c r="C74" s="121" t="s">
        <v>209</v>
      </c>
      <c r="D74" s="122">
        <v>45159</v>
      </c>
      <c r="E74" s="123" t="s">
        <v>395</v>
      </c>
      <c r="F74" s="124">
        <v>520</v>
      </c>
      <c r="G74" s="120" t="s">
        <v>27</v>
      </c>
      <c r="H74" s="125">
        <v>15000</v>
      </c>
      <c r="J74" s="7">
        <v>75</v>
      </c>
    </row>
    <row r="75" spans="1:10" s="2" customFormat="1" x14ac:dyDescent="0.25">
      <c r="A75" s="120">
        <v>74</v>
      </c>
      <c r="B75" s="120" t="s">
        <v>416</v>
      </c>
      <c r="C75" s="121" t="s">
        <v>209</v>
      </c>
      <c r="D75" s="122">
        <v>45159</v>
      </c>
      <c r="E75" s="123" t="s">
        <v>395</v>
      </c>
      <c r="F75" s="124">
        <v>300</v>
      </c>
      <c r="G75" s="120" t="s">
        <v>27</v>
      </c>
      <c r="H75" s="125">
        <v>15000</v>
      </c>
      <c r="J75" s="7">
        <v>76</v>
      </c>
    </row>
    <row r="76" spans="1:10" s="2" customFormat="1" x14ac:dyDescent="0.25">
      <c r="A76" s="120">
        <v>75</v>
      </c>
      <c r="B76" s="120" t="s">
        <v>405</v>
      </c>
      <c r="C76" s="121" t="s">
        <v>175</v>
      </c>
      <c r="D76" s="122">
        <v>45159</v>
      </c>
      <c r="E76" s="123" t="s">
        <v>30</v>
      </c>
      <c r="F76" s="124">
        <v>287</v>
      </c>
      <c r="G76" s="120" t="s">
        <v>27</v>
      </c>
      <c r="H76" s="125">
        <v>6000</v>
      </c>
      <c r="J76" s="7">
        <v>77</v>
      </c>
    </row>
    <row r="77" spans="1:10" s="2" customFormat="1" x14ac:dyDescent="0.25">
      <c r="A77" s="120">
        <v>76</v>
      </c>
      <c r="B77" s="120" t="s">
        <v>406</v>
      </c>
      <c r="C77" s="121" t="s">
        <v>163</v>
      </c>
      <c r="D77" s="122">
        <v>45159</v>
      </c>
      <c r="E77" s="123" t="s">
        <v>30</v>
      </c>
      <c r="F77" s="124">
        <v>239.75</v>
      </c>
      <c r="G77" s="120" t="s">
        <v>27</v>
      </c>
      <c r="H77" s="125">
        <v>6000</v>
      </c>
      <c r="J77" s="7">
        <v>78</v>
      </c>
    </row>
    <row r="78" spans="1:10" s="2" customFormat="1" x14ac:dyDescent="0.25">
      <c r="A78" s="120">
        <v>77</v>
      </c>
      <c r="B78" s="120" t="s">
        <v>414</v>
      </c>
      <c r="C78" s="121" t="s">
        <v>413</v>
      </c>
      <c r="D78" s="122">
        <v>45159</v>
      </c>
      <c r="E78" s="123" t="s">
        <v>17</v>
      </c>
      <c r="F78" s="124">
        <v>252</v>
      </c>
      <c r="G78" s="120" t="s">
        <v>27</v>
      </c>
      <c r="H78" s="125">
        <v>6000</v>
      </c>
      <c r="J78" s="7">
        <v>79</v>
      </c>
    </row>
    <row r="79" spans="1:10" s="2" customFormat="1" x14ac:dyDescent="0.25">
      <c r="A79" s="120">
        <v>78</v>
      </c>
      <c r="B79" s="120" t="s">
        <v>412</v>
      </c>
      <c r="C79" s="121" t="s">
        <v>413</v>
      </c>
      <c r="D79" s="122">
        <v>45159</v>
      </c>
      <c r="E79" s="123" t="s">
        <v>17</v>
      </c>
      <c r="F79" s="124">
        <v>172</v>
      </c>
      <c r="G79" s="120" t="s">
        <v>27</v>
      </c>
      <c r="H79" s="125">
        <v>4000</v>
      </c>
      <c r="J79" s="7">
        <v>80</v>
      </c>
    </row>
    <row r="80" spans="1:10" s="2" customFormat="1" x14ac:dyDescent="0.25">
      <c r="A80" s="120">
        <v>79</v>
      </c>
      <c r="B80" s="120" t="s">
        <v>417</v>
      </c>
      <c r="C80" s="121" t="s">
        <v>418</v>
      </c>
      <c r="D80" s="122">
        <v>45160</v>
      </c>
      <c r="E80" s="123" t="s">
        <v>17</v>
      </c>
      <c r="F80" s="124">
        <v>130</v>
      </c>
      <c r="G80" s="120" t="s">
        <v>27</v>
      </c>
      <c r="H80" s="125">
        <v>7500</v>
      </c>
      <c r="J80" s="7">
        <v>81</v>
      </c>
    </row>
    <row r="81" spans="1:10" s="2" customFormat="1" x14ac:dyDescent="0.25">
      <c r="A81" s="120">
        <v>80</v>
      </c>
      <c r="B81" s="120" t="s">
        <v>420</v>
      </c>
      <c r="C81" s="121" t="s">
        <v>418</v>
      </c>
      <c r="D81" s="122">
        <v>45160</v>
      </c>
      <c r="E81" s="123" t="s">
        <v>421</v>
      </c>
      <c r="F81" s="124">
        <v>160</v>
      </c>
      <c r="G81" s="120" t="s">
        <v>27</v>
      </c>
      <c r="H81" s="125">
        <v>15000</v>
      </c>
      <c r="J81" s="7">
        <v>82</v>
      </c>
    </row>
    <row r="82" spans="1:10" s="2" customFormat="1" x14ac:dyDescent="0.25">
      <c r="A82" s="120">
        <v>81</v>
      </c>
      <c r="B82" s="120" t="s">
        <v>419</v>
      </c>
      <c r="C82" s="121" t="s">
        <v>418</v>
      </c>
      <c r="D82" s="122">
        <v>45160</v>
      </c>
      <c r="E82" s="123" t="s">
        <v>395</v>
      </c>
      <c r="F82" s="124">
        <v>400</v>
      </c>
      <c r="G82" s="120" t="s">
        <v>27</v>
      </c>
      <c r="H82" s="125">
        <v>35000</v>
      </c>
      <c r="J82" s="7">
        <v>83</v>
      </c>
    </row>
    <row r="83" spans="1:10" s="2" customFormat="1" x14ac:dyDescent="0.25">
      <c r="A83" s="120">
        <v>82</v>
      </c>
      <c r="B83" s="120" t="s">
        <v>430</v>
      </c>
      <c r="C83" s="121" t="s">
        <v>134</v>
      </c>
      <c r="D83" s="122">
        <v>45160</v>
      </c>
      <c r="E83" s="123" t="s">
        <v>17</v>
      </c>
      <c r="F83" s="124">
        <v>45</v>
      </c>
      <c r="G83" s="120" t="s">
        <v>27</v>
      </c>
      <c r="H83" s="125">
        <v>3500</v>
      </c>
      <c r="J83" s="7">
        <v>84</v>
      </c>
    </row>
    <row r="84" spans="1:10" s="2" customFormat="1" x14ac:dyDescent="0.25">
      <c r="A84" s="120">
        <v>83</v>
      </c>
      <c r="B84" s="120" t="s">
        <v>422</v>
      </c>
      <c r="C84" s="121" t="s">
        <v>153</v>
      </c>
      <c r="D84" s="122">
        <v>45160</v>
      </c>
      <c r="E84" s="123" t="s">
        <v>30</v>
      </c>
      <c r="F84" s="124">
        <v>40</v>
      </c>
      <c r="G84" s="120" t="s">
        <v>22</v>
      </c>
      <c r="H84" s="125">
        <v>1500</v>
      </c>
      <c r="J84" s="7">
        <v>85</v>
      </c>
    </row>
    <row r="85" spans="1:10" s="2" customFormat="1" x14ac:dyDescent="0.25">
      <c r="A85" s="120">
        <v>84</v>
      </c>
      <c r="B85" s="120" t="s">
        <v>442</v>
      </c>
      <c r="C85" s="121" t="s">
        <v>165</v>
      </c>
      <c r="D85" s="122">
        <v>45161</v>
      </c>
      <c r="E85" s="123" t="s">
        <v>395</v>
      </c>
      <c r="F85" s="124">
        <v>63</v>
      </c>
      <c r="G85" s="120" t="s">
        <v>27</v>
      </c>
      <c r="H85" s="125">
        <v>4600</v>
      </c>
      <c r="J85" s="7">
        <v>86</v>
      </c>
    </row>
    <row r="86" spans="1:10" s="2" customFormat="1" x14ac:dyDescent="0.25">
      <c r="A86" s="120">
        <v>85</v>
      </c>
      <c r="B86" s="120" t="s">
        <v>443</v>
      </c>
      <c r="C86" s="121" t="s">
        <v>165</v>
      </c>
      <c r="D86" s="122">
        <v>45161</v>
      </c>
      <c r="E86" s="123" t="s">
        <v>395</v>
      </c>
      <c r="F86" s="124">
        <v>97</v>
      </c>
      <c r="G86" s="120" t="s">
        <v>27</v>
      </c>
      <c r="H86" s="125">
        <v>4600</v>
      </c>
      <c r="J86" s="7">
        <v>87</v>
      </c>
    </row>
    <row r="87" spans="1:10" s="2" customFormat="1" x14ac:dyDescent="0.25">
      <c r="A87" s="120">
        <v>86</v>
      </c>
      <c r="B87" s="120" t="s">
        <v>441</v>
      </c>
      <c r="C87" s="121" t="s">
        <v>134</v>
      </c>
      <c r="D87" s="122">
        <v>45161</v>
      </c>
      <c r="E87" s="123" t="s">
        <v>395</v>
      </c>
      <c r="F87" s="124">
        <v>2600</v>
      </c>
      <c r="G87" s="120" t="s">
        <v>27</v>
      </c>
      <c r="H87" s="125">
        <v>91500</v>
      </c>
      <c r="J87" s="7">
        <v>88</v>
      </c>
    </row>
    <row r="88" spans="1:10" s="2" customFormat="1" x14ac:dyDescent="0.25">
      <c r="A88" s="120">
        <v>87</v>
      </c>
      <c r="B88" s="120" t="s">
        <v>449</v>
      </c>
      <c r="C88" s="121" t="s">
        <v>157</v>
      </c>
      <c r="D88" s="122">
        <v>45162</v>
      </c>
      <c r="E88" s="123" t="s">
        <v>17</v>
      </c>
      <c r="F88" s="124">
        <v>386</v>
      </c>
      <c r="G88" s="120" t="s">
        <v>27</v>
      </c>
      <c r="H88" s="125">
        <v>15000</v>
      </c>
      <c r="J88" s="7">
        <v>89</v>
      </c>
    </row>
    <row r="89" spans="1:10" s="2" customFormat="1" x14ac:dyDescent="0.25">
      <c r="A89" s="120">
        <v>88</v>
      </c>
      <c r="B89" s="120" t="s">
        <v>450</v>
      </c>
      <c r="C89" s="121" t="s">
        <v>138</v>
      </c>
      <c r="D89" s="122">
        <v>45162</v>
      </c>
      <c r="E89" s="123" t="s">
        <v>30</v>
      </c>
      <c r="F89" s="124">
        <v>171</v>
      </c>
      <c r="G89" s="120" t="s">
        <v>22</v>
      </c>
      <c r="H89" s="125">
        <v>3510</v>
      </c>
      <c r="J89" s="7">
        <v>90</v>
      </c>
    </row>
    <row r="90" spans="1:10" s="2" customFormat="1" x14ac:dyDescent="0.25">
      <c r="A90" s="120">
        <v>89</v>
      </c>
      <c r="B90" s="120" t="s">
        <v>452</v>
      </c>
      <c r="C90" s="121" t="s">
        <v>138</v>
      </c>
      <c r="D90" s="122">
        <v>45162</v>
      </c>
      <c r="E90" s="123" t="s">
        <v>17</v>
      </c>
      <c r="F90" s="124">
        <v>100</v>
      </c>
      <c r="G90" s="120" t="s">
        <v>22</v>
      </c>
      <c r="H90" s="125">
        <v>6000</v>
      </c>
      <c r="J90" s="7">
        <v>91</v>
      </c>
    </row>
    <row r="91" spans="1:10" s="2" customFormat="1" x14ac:dyDescent="0.25">
      <c r="A91" s="120">
        <v>90</v>
      </c>
      <c r="B91" s="120" t="s">
        <v>451</v>
      </c>
      <c r="C91" s="121" t="s">
        <v>138</v>
      </c>
      <c r="D91" s="122">
        <v>45162</v>
      </c>
      <c r="E91" s="123" t="s">
        <v>17</v>
      </c>
      <c r="F91" s="124">
        <v>54</v>
      </c>
      <c r="G91" s="120" t="s">
        <v>22</v>
      </c>
      <c r="H91" s="125">
        <v>3500</v>
      </c>
      <c r="J91" s="7">
        <v>92</v>
      </c>
    </row>
    <row r="92" spans="1:10" s="2" customFormat="1" x14ac:dyDescent="0.25">
      <c r="A92" s="120">
        <v>91</v>
      </c>
      <c r="B92" s="120" t="s">
        <v>448</v>
      </c>
      <c r="C92" s="121" t="s">
        <v>162</v>
      </c>
      <c r="D92" s="122">
        <v>45162</v>
      </c>
      <c r="E92" s="123" t="s">
        <v>17</v>
      </c>
      <c r="F92" s="124">
        <v>350</v>
      </c>
      <c r="G92" s="120" t="s">
        <v>27</v>
      </c>
      <c r="H92" s="125">
        <v>8000</v>
      </c>
      <c r="J92" s="7">
        <v>93</v>
      </c>
    </row>
    <row r="93" spans="1:10" s="2" customFormat="1" x14ac:dyDescent="0.25">
      <c r="A93" s="120">
        <v>92</v>
      </c>
      <c r="B93" s="120" t="s">
        <v>446</v>
      </c>
      <c r="C93" s="121" t="s">
        <v>171</v>
      </c>
      <c r="D93" s="122">
        <v>45162</v>
      </c>
      <c r="E93" s="123" t="s">
        <v>30</v>
      </c>
      <c r="F93" s="124">
        <v>110</v>
      </c>
      <c r="G93" s="120" t="s">
        <v>22</v>
      </c>
      <c r="H93" s="125">
        <v>2500</v>
      </c>
      <c r="J93" s="7">
        <v>94</v>
      </c>
    </row>
    <row r="94" spans="1:10" s="2" customFormat="1" x14ac:dyDescent="0.25">
      <c r="A94" s="120">
        <v>93</v>
      </c>
      <c r="B94" s="120" t="s">
        <v>447</v>
      </c>
      <c r="C94" s="121" t="s">
        <v>177</v>
      </c>
      <c r="D94" s="122">
        <v>45162</v>
      </c>
      <c r="E94" s="123" t="s">
        <v>30</v>
      </c>
      <c r="F94" s="124">
        <v>180</v>
      </c>
      <c r="G94" s="120" t="s">
        <v>27</v>
      </c>
      <c r="H94" s="125">
        <v>14000</v>
      </c>
      <c r="J94" s="7">
        <v>95</v>
      </c>
    </row>
    <row r="95" spans="1:10" s="2" customFormat="1" x14ac:dyDescent="0.25">
      <c r="A95" s="120">
        <v>94</v>
      </c>
      <c r="B95" s="120" t="s">
        <v>453</v>
      </c>
      <c r="C95" s="121" t="s">
        <v>156</v>
      </c>
      <c r="D95" s="122">
        <v>45163</v>
      </c>
      <c r="E95" s="123" t="s">
        <v>57</v>
      </c>
      <c r="F95" s="124">
        <v>250</v>
      </c>
      <c r="G95" s="120" t="s">
        <v>27</v>
      </c>
      <c r="H95" s="125">
        <v>10000</v>
      </c>
      <c r="J95" s="7">
        <v>96</v>
      </c>
    </row>
    <row r="96" spans="1:10" s="2" customFormat="1" x14ac:dyDescent="0.25">
      <c r="A96" s="120">
        <v>95</v>
      </c>
      <c r="B96" s="120" t="s">
        <v>468</v>
      </c>
      <c r="C96" s="121" t="s">
        <v>145</v>
      </c>
      <c r="D96" s="122">
        <v>45170</v>
      </c>
      <c r="E96" s="123" t="s">
        <v>30</v>
      </c>
      <c r="F96" s="124">
        <v>61</v>
      </c>
      <c r="G96" s="120" t="s">
        <v>227</v>
      </c>
      <c r="H96" s="125">
        <v>7000</v>
      </c>
      <c r="J96" s="7">
        <v>98</v>
      </c>
    </row>
    <row r="97" spans="1:10" s="2" customFormat="1" x14ac:dyDescent="0.25">
      <c r="A97" s="120">
        <v>96</v>
      </c>
      <c r="B97" s="120" t="s">
        <v>484</v>
      </c>
      <c r="C97" s="121" t="s">
        <v>154</v>
      </c>
      <c r="D97" s="122">
        <v>45173</v>
      </c>
      <c r="E97" s="123" t="s">
        <v>17</v>
      </c>
      <c r="F97" s="124">
        <v>56</v>
      </c>
      <c r="G97" s="120" t="s">
        <v>12</v>
      </c>
      <c r="H97" s="125">
        <v>5000</v>
      </c>
      <c r="J97" s="7">
        <v>99</v>
      </c>
    </row>
    <row r="98" spans="1:10" s="2" customFormat="1" x14ac:dyDescent="0.25">
      <c r="A98" s="120">
        <v>97</v>
      </c>
      <c r="B98" s="120" t="s">
        <v>471</v>
      </c>
      <c r="C98" s="121" t="s">
        <v>231</v>
      </c>
      <c r="D98" s="122">
        <v>45173</v>
      </c>
      <c r="E98" s="123" t="s">
        <v>17</v>
      </c>
      <c r="F98" s="124">
        <v>24</v>
      </c>
      <c r="G98" s="120" t="s">
        <v>6</v>
      </c>
      <c r="H98" s="125">
        <v>1850</v>
      </c>
      <c r="J98" s="7">
        <v>100</v>
      </c>
    </row>
    <row r="99" spans="1:10" s="2" customFormat="1" x14ac:dyDescent="0.25">
      <c r="A99" s="120">
        <v>98</v>
      </c>
      <c r="B99" s="120" t="s">
        <v>469</v>
      </c>
      <c r="C99" s="121" t="s">
        <v>164</v>
      </c>
      <c r="D99" s="122">
        <v>45173</v>
      </c>
      <c r="E99" s="123" t="s">
        <v>30</v>
      </c>
      <c r="F99" s="124">
        <v>14.48</v>
      </c>
      <c r="G99" s="120" t="s">
        <v>6</v>
      </c>
      <c r="H99" s="125">
        <v>800</v>
      </c>
      <c r="J99" s="7">
        <v>101</v>
      </c>
    </row>
    <row r="100" spans="1:10" s="2" customFormat="1" x14ac:dyDescent="0.25">
      <c r="A100" s="120">
        <v>99</v>
      </c>
      <c r="B100" s="120" t="s">
        <v>470</v>
      </c>
      <c r="C100" s="121" t="s">
        <v>164</v>
      </c>
      <c r="D100" s="122">
        <v>45173</v>
      </c>
      <c r="E100" s="123" t="s">
        <v>17</v>
      </c>
      <c r="F100" s="124">
        <v>25</v>
      </c>
      <c r="G100" s="120" t="s">
        <v>6</v>
      </c>
      <c r="H100" s="125">
        <v>1200</v>
      </c>
      <c r="J100" s="7">
        <v>102</v>
      </c>
    </row>
    <row r="101" spans="1:10" s="2" customFormat="1" x14ac:dyDescent="0.25">
      <c r="A101" s="120">
        <v>100</v>
      </c>
      <c r="B101" s="120" t="s">
        <v>491</v>
      </c>
      <c r="C101" s="121" t="s">
        <v>186</v>
      </c>
      <c r="D101" s="122">
        <v>45174</v>
      </c>
      <c r="E101" s="123" t="s">
        <v>30</v>
      </c>
      <c r="F101" s="124">
        <v>316</v>
      </c>
      <c r="G101" s="120">
        <v>150</v>
      </c>
      <c r="H101" s="125">
        <v>15000</v>
      </c>
      <c r="J101" s="7">
        <v>103</v>
      </c>
    </row>
    <row r="102" spans="1:10" s="2" customFormat="1" x14ac:dyDescent="0.25">
      <c r="A102" s="120">
        <v>101</v>
      </c>
      <c r="B102" s="120" t="s">
        <v>487</v>
      </c>
      <c r="C102" s="121" t="s">
        <v>183</v>
      </c>
      <c r="D102" s="122">
        <v>45174</v>
      </c>
      <c r="E102" s="123" t="s">
        <v>52</v>
      </c>
      <c r="F102" s="124">
        <v>93.25</v>
      </c>
      <c r="G102" s="120" t="s">
        <v>10</v>
      </c>
      <c r="H102" s="125">
        <v>4800</v>
      </c>
      <c r="J102" s="7">
        <v>104</v>
      </c>
    </row>
    <row r="103" spans="1:10" s="2" customFormat="1" x14ac:dyDescent="0.25">
      <c r="A103" s="120">
        <v>102</v>
      </c>
      <c r="B103" s="120" t="s">
        <v>492</v>
      </c>
      <c r="C103" s="121" t="s">
        <v>181</v>
      </c>
      <c r="D103" s="122">
        <v>45174</v>
      </c>
      <c r="E103" s="123" t="s">
        <v>179</v>
      </c>
      <c r="F103" s="124">
        <v>80</v>
      </c>
      <c r="G103" s="120">
        <v>140</v>
      </c>
      <c r="H103" s="125">
        <v>2900</v>
      </c>
      <c r="J103" s="7">
        <v>105</v>
      </c>
    </row>
    <row r="104" spans="1:10" s="2" customFormat="1" x14ac:dyDescent="0.25">
      <c r="A104" s="120">
        <v>103</v>
      </c>
      <c r="B104" s="120" t="s">
        <v>490</v>
      </c>
      <c r="C104" s="121" t="s">
        <v>264</v>
      </c>
      <c r="D104" s="122">
        <v>45174</v>
      </c>
      <c r="E104" s="123" t="s">
        <v>30</v>
      </c>
      <c r="F104" s="124">
        <v>41</v>
      </c>
      <c r="G104" s="120">
        <v>140</v>
      </c>
      <c r="H104" s="125">
        <v>1700</v>
      </c>
      <c r="J104" s="7">
        <v>106</v>
      </c>
    </row>
    <row r="105" spans="1:10" s="2" customFormat="1" x14ac:dyDescent="0.25">
      <c r="A105" s="120">
        <v>104</v>
      </c>
      <c r="B105" s="120" t="s">
        <v>488</v>
      </c>
      <c r="C105" s="121" t="s">
        <v>489</v>
      </c>
      <c r="D105" s="122">
        <v>45174</v>
      </c>
      <c r="E105" s="123" t="s">
        <v>166</v>
      </c>
      <c r="F105" s="124">
        <v>150</v>
      </c>
      <c r="G105" s="120">
        <v>80</v>
      </c>
      <c r="H105" s="125">
        <v>3394</v>
      </c>
      <c r="J105" s="7">
        <v>107</v>
      </c>
    </row>
    <row r="106" spans="1:10" s="2" customFormat="1" x14ac:dyDescent="0.25">
      <c r="A106" s="120">
        <v>105</v>
      </c>
      <c r="B106" s="120" t="s">
        <v>496</v>
      </c>
      <c r="C106" s="121" t="s">
        <v>198</v>
      </c>
      <c r="D106" s="122">
        <v>45175</v>
      </c>
      <c r="E106" s="123" t="s">
        <v>30</v>
      </c>
      <c r="F106" s="124">
        <v>150</v>
      </c>
      <c r="G106" s="120" t="s">
        <v>38</v>
      </c>
      <c r="H106" s="125">
        <v>4300</v>
      </c>
      <c r="J106" s="7">
        <v>108</v>
      </c>
    </row>
    <row r="107" spans="1:10" s="2" customFormat="1" x14ac:dyDescent="0.25">
      <c r="A107" s="120">
        <v>106</v>
      </c>
      <c r="B107" s="120" t="s">
        <v>497</v>
      </c>
      <c r="C107" s="121" t="s">
        <v>198</v>
      </c>
      <c r="D107" s="122">
        <v>45175</v>
      </c>
      <c r="E107" s="123" t="s">
        <v>494</v>
      </c>
      <c r="F107" s="124">
        <v>300</v>
      </c>
      <c r="G107" s="120" t="s">
        <v>12</v>
      </c>
      <c r="H107" s="125">
        <v>22000</v>
      </c>
      <c r="J107" s="7">
        <v>109</v>
      </c>
    </row>
    <row r="108" spans="1:10" s="2" customFormat="1" x14ac:dyDescent="0.25">
      <c r="A108" s="120">
        <v>107</v>
      </c>
      <c r="B108" s="120" t="s">
        <v>499</v>
      </c>
      <c r="C108" s="121" t="s">
        <v>198</v>
      </c>
      <c r="D108" s="122">
        <v>45175</v>
      </c>
      <c r="E108" s="123" t="s">
        <v>52</v>
      </c>
      <c r="F108" s="124">
        <v>135</v>
      </c>
      <c r="G108" s="120" t="s">
        <v>12</v>
      </c>
      <c r="H108" s="125">
        <v>6500</v>
      </c>
      <c r="J108" s="7">
        <v>110</v>
      </c>
    </row>
    <row r="109" spans="1:10" s="2" customFormat="1" x14ac:dyDescent="0.25">
      <c r="A109" s="120">
        <v>108</v>
      </c>
      <c r="B109" s="120" t="s">
        <v>498</v>
      </c>
      <c r="C109" s="121" t="s">
        <v>198</v>
      </c>
      <c r="D109" s="122">
        <v>45175</v>
      </c>
      <c r="E109" s="123" t="s">
        <v>494</v>
      </c>
      <c r="F109" s="124">
        <v>142</v>
      </c>
      <c r="G109" s="120" t="s">
        <v>12</v>
      </c>
      <c r="H109" s="125">
        <v>3500</v>
      </c>
      <c r="J109" s="7">
        <v>111</v>
      </c>
    </row>
    <row r="110" spans="1:10" s="2" customFormat="1" x14ac:dyDescent="0.25">
      <c r="A110" s="120">
        <v>109</v>
      </c>
      <c r="B110" s="120" t="s">
        <v>495</v>
      </c>
      <c r="C110" s="121" t="s">
        <v>183</v>
      </c>
      <c r="D110" s="122">
        <v>45175</v>
      </c>
      <c r="E110" s="123" t="s">
        <v>494</v>
      </c>
      <c r="F110" s="124">
        <v>50</v>
      </c>
      <c r="G110" s="120">
        <v>190</v>
      </c>
      <c r="H110" s="125">
        <v>4500</v>
      </c>
      <c r="J110" s="7">
        <v>112</v>
      </c>
    </row>
    <row r="111" spans="1:10" s="2" customFormat="1" x14ac:dyDescent="0.25">
      <c r="A111" s="120">
        <v>110</v>
      </c>
      <c r="B111" s="120" t="s">
        <v>493</v>
      </c>
      <c r="C111" s="121" t="s">
        <v>183</v>
      </c>
      <c r="D111" s="122">
        <v>45175</v>
      </c>
      <c r="E111" s="123" t="s">
        <v>494</v>
      </c>
      <c r="F111" s="124">
        <v>70</v>
      </c>
      <c r="G111" s="120">
        <v>190</v>
      </c>
      <c r="H111" s="125">
        <v>5500</v>
      </c>
      <c r="J111" s="7">
        <v>113</v>
      </c>
    </row>
    <row r="112" spans="1:10" s="2" customFormat="1" x14ac:dyDescent="0.25">
      <c r="A112" s="120">
        <v>111</v>
      </c>
      <c r="B112" s="120" t="s">
        <v>520</v>
      </c>
      <c r="C112" s="121" t="s">
        <v>128</v>
      </c>
      <c r="D112" s="122">
        <v>45177</v>
      </c>
      <c r="E112" s="123" t="s">
        <v>494</v>
      </c>
      <c r="F112" s="124">
        <v>190</v>
      </c>
      <c r="G112" s="120" t="s">
        <v>6</v>
      </c>
      <c r="H112" s="125">
        <v>4450</v>
      </c>
      <c r="J112" s="7">
        <v>114</v>
      </c>
    </row>
    <row r="113" spans="1:10" s="2" customFormat="1" x14ac:dyDescent="0.25">
      <c r="A113" s="120">
        <v>112</v>
      </c>
      <c r="B113" s="120" t="s">
        <v>513</v>
      </c>
      <c r="C113" s="121" t="s">
        <v>128</v>
      </c>
      <c r="D113" s="122">
        <v>45177</v>
      </c>
      <c r="E113" s="123" t="s">
        <v>17</v>
      </c>
      <c r="F113" s="124">
        <v>680</v>
      </c>
      <c r="G113" s="120" t="s">
        <v>6</v>
      </c>
      <c r="H113" s="125">
        <v>20000</v>
      </c>
      <c r="J113" s="7">
        <v>115</v>
      </c>
    </row>
    <row r="114" spans="1:10" s="2" customFormat="1" x14ac:dyDescent="0.25">
      <c r="A114" s="120">
        <v>113</v>
      </c>
      <c r="B114" s="120" t="s">
        <v>519</v>
      </c>
      <c r="C114" s="121" t="s">
        <v>128</v>
      </c>
      <c r="D114" s="122">
        <v>45177</v>
      </c>
      <c r="E114" s="123" t="s">
        <v>166</v>
      </c>
      <c r="F114" s="124">
        <v>90</v>
      </c>
      <c r="G114" s="120" t="s">
        <v>6</v>
      </c>
      <c r="H114" s="125">
        <v>2400</v>
      </c>
      <c r="J114" s="7">
        <v>116</v>
      </c>
    </row>
    <row r="115" spans="1:10" s="2" customFormat="1" x14ac:dyDescent="0.25">
      <c r="A115" s="120">
        <v>114</v>
      </c>
      <c r="B115" s="120" t="s">
        <v>509</v>
      </c>
      <c r="C115" s="121" t="s">
        <v>186</v>
      </c>
      <c r="D115" s="122">
        <v>45177</v>
      </c>
      <c r="E115" s="123" t="s">
        <v>30</v>
      </c>
      <c r="F115" s="124">
        <v>26.25</v>
      </c>
      <c r="G115" s="120" t="s">
        <v>38</v>
      </c>
      <c r="H115" s="125">
        <v>1200</v>
      </c>
      <c r="J115" s="7">
        <v>117</v>
      </c>
    </row>
    <row r="116" spans="1:10" s="2" customFormat="1" x14ac:dyDescent="0.25">
      <c r="A116" s="120">
        <v>115</v>
      </c>
      <c r="B116" s="120" t="s">
        <v>508</v>
      </c>
      <c r="C116" s="121" t="s">
        <v>145</v>
      </c>
      <c r="D116" s="122">
        <v>45177</v>
      </c>
      <c r="E116" s="123" t="s">
        <v>30</v>
      </c>
      <c r="F116" s="124">
        <v>56.25</v>
      </c>
      <c r="G116" s="120" t="s">
        <v>12</v>
      </c>
      <c r="H116" s="125">
        <v>1500</v>
      </c>
      <c r="J116" s="7">
        <v>118</v>
      </c>
    </row>
    <row r="117" spans="1:10" s="2" customFormat="1" x14ac:dyDescent="0.25">
      <c r="A117" s="120">
        <v>116</v>
      </c>
      <c r="B117" s="120" t="s">
        <v>507</v>
      </c>
      <c r="C117" s="121" t="s">
        <v>138</v>
      </c>
      <c r="D117" s="122">
        <v>45177</v>
      </c>
      <c r="E117" s="123" t="s">
        <v>30</v>
      </c>
      <c r="F117" s="124">
        <v>82</v>
      </c>
      <c r="G117" s="120" t="s">
        <v>38</v>
      </c>
      <c r="H117" s="125">
        <v>5500</v>
      </c>
      <c r="J117" s="7">
        <v>119</v>
      </c>
    </row>
    <row r="118" spans="1:10" s="2" customFormat="1" x14ac:dyDescent="0.25">
      <c r="A118" s="120">
        <v>117</v>
      </c>
      <c r="B118" s="120" t="s">
        <v>511</v>
      </c>
      <c r="C118" s="121" t="s">
        <v>137</v>
      </c>
      <c r="D118" s="122">
        <v>45177</v>
      </c>
      <c r="E118" s="123" t="s">
        <v>17</v>
      </c>
      <c r="F118" s="124">
        <v>137</v>
      </c>
      <c r="G118" s="120" t="s">
        <v>8</v>
      </c>
      <c r="H118" s="125">
        <v>3000</v>
      </c>
      <c r="J118" s="7">
        <v>120</v>
      </c>
    </row>
    <row r="119" spans="1:10" s="2" customFormat="1" x14ac:dyDescent="0.25">
      <c r="A119" s="120">
        <v>118</v>
      </c>
      <c r="B119" s="120" t="s">
        <v>505</v>
      </c>
      <c r="C119" s="121" t="s">
        <v>506</v>
      </c>
      <c r="D119" s="122">
        <v>45177</v>
      </c>
      <c r="E119" s="123" t="s">
        <v>30</v>
      </c>
      <c r="F119" s="124">
        <v>38</v>
      </c>
      <c r="G119" s="120" t="s">
        <v>9</v>
      </c>
      <c r="H119" s="125">
        <v>1650</v>
      </c>
      <c r="J119" s="7">
        <v>121</v>
      </c>
    </row>
    <row r="120" spans="1:10" s="2" customFormat="1" x14ac:dyDescent="0.25">
      <c r="A120" s="120">
        <v>119</v>
      </c>
      <c r="B120" s="120" t="s">
        <v>512</v>
      </c>
      <c r="C120" s="121" t="s">
        <v>136</v>
      </c>
      <c r="D120" s="122">
        <v>45177</v>
      </c>
      <c r="E120" s="123" t="s">
        <v>52</v>
      </c>
      <c r="F120" s="124">
        <v>60</v>
      </c>
      <c r="G120" s="120" t="s">
        <v>41</v>
      </c>
      <c r="H120" s="125">
        <v>1300</v>
      </c>
      <c r="J120" s="7">
        <v>122</v>
      </c>
    </row>
    <row r="121" spans="1:10" s="2" customFormat="1" x14ac:dyDescent="0.25">
      <c r="A121" s="120">
        <v>120</v>
      </c>
      <c r="B121" s="120" t="s">
        <v>524</v>
      </c>
      <c r="C121" s="121" t="s">
        <v>149</v>
      </c>
      <c r="D121" s="122">
        <v>45202</v>
      </c>
      <c r="E121" s="123" t="s">
        <v>30</v>
      </c>
      <c r="F121" s="124">
        <v>60</v>
      </c>
      <c r="G121" s="120" t="s">
        <v>22</v>
      </c>
      <c r="H121" s="125">
        <v>1600</v>
      </c>
      <c r="J121" s="7">
        <v>123</v>
      </c>
    </row>
    <row r="122" spans="1:10" s="2" customFormat="1" x14ac:dyDescent="0.25">
      <c r="A122" s="120">
        <v>121</v>
      </c>
      <c r="B122" s="120" t="s">
        <v>525</v>
      </c>
      <c r="C122" s="121" t="s">
        <v>149</v>
      </c>
      <c r="D122" s="122">
        <v>45202</v>
      </c>
      <c r="E122" s="123" t="s">
        <v>30</v>
      </c>
      <c r="F122" s="124">
        <v>43</v>
      </c>
      <c r="G122" s="120" t="s">
        <v>22</v>
      </c>
      <c r="H122" s="125">
        <v>2700</v>
      </c>
      <c r="J122" s="7">
        <v>124</v>
      </c>
    </row>
    <row r="123" spans="1:10" s="2" customFormat="1" x14ac:dyDescent="0.25">
      <c r="A123" s="120">
        <v>122</v>
      </c>
      <c r="B123" s="120" t="s">
        <v>523</v>
      </c>
      <c r="C123" s="121" t="s">
        <v>149</v>
      </c>
      <c r="D123" s="122">
        <v>45202</v>
      </c>
      <c r="E123" s="123" t="s">
        <v>30</v>
      </c>
      <c r="F123" s="124">
        <v>170</v>
      </c>
      <c r="G123" s="120" t="s">
        <v>22</v>
      </c>
      <c r="H123" s="125">
        <v>7000</v>
      </c>
      <c r="J123" s="7">
        <v>125</v>
      </c>
    </row>
    <row r="124" spans="1:10" s="2" customFormat="1" x14ac:dyDescent="0.25">
      <c r="A124" s="120">
        <v>123</v>
      </c>
      <c r="B124" s="120" t="s">
        <v>521</v>
      </c>
      <c r="C124" s="121" t="s">
        <v>141</v>
      </c>
      <c r="D124" s="122">
        <v>45202</v>
      </c>
      <c r="E124" s="123" t="s">
        <v>57</v>
      </c>
      <c r="F124" s="124">
        <v>90</v>
      </c>
      <c r="G124" s="120" t="s">
        <v>65</v>
      </c>
      <c r="H124" s="125">
        <v>6500</v>
      </c>
      <c r="J124" s="7">
        <v>126</v>
      </c>
    </row>
    <row r="125" spans="1:10" s="2" customFormat="1" x14ac:dyDescent="0.25">
      <c r="A125" s="120">
        <v>124</v>
      </c>
      <c r="B125" s="120" t="s">
        <v>522</v>
      </c>
      <c r="C125" s="121" t="s">
        <v>141</v>
      </c>
      <c r="D125" s="122">
        <v>45202</v>
      </c>
      <c r="E125" s="123" t="s">
        <v>17</v>
      </c>
      <c r="F125" s="124">
        <v>200</v>
      </c>
      <c r="G125" s="120" t="s">
        <v>65</v>
      </c>
      <c r="H125" s="125">
        <v>11000</v>
      </c>
      <c r="J125" s="7">
        <v>127</v>
      </c>
    </row>
    <row r="126" spans="1:10" s="2" customFormat="1" x14ac:dyDescent="0.25">
      <c r="A126" s="120">
        <v>125</v>
      </c>
      <c r="B126" s="120" t="s">
        <v>526</v>
      </c>
      <c r="C126" s="121" t="s">
        <v>149</v>
      </c>
      <c r="D126" s="122">
        <v>45203</v>
      </c>
      <c r="E126" s="123" t="s">
        <v>17</v>
      </c>
      <c r="F126" s="124">
        <v>90</v>
      </c>
      <c r="G126" s="120" t="s">
        <v>22</v>
      </c>
      <c r="H126" s="125">
        <v>3500</v>
      </c>
      <c r="J126" s="7">
        <v>128</v>
      </c>
    </row>
    <row r="127" spans="1:10" s="2" customFormat="1" x14ac:dyDescent="0.25">
      <c r="A127" s="120">
        <v>126</v>
      </c>
      <c r="B127" s="120" t="s">
        <v>529</v>
      </c>
      <c r="C127" s="121" t="s">
        <v>192</v>
      </c>
      <c r="D127" s="122">
        <v>45203</v>
      </c>
      <c r="E127" s="123" t="s">
        <v>52</v>
      </c>
      <c r="F127" s="124">
        <v>275.02</v>
      </c>
      <c r="G127" s="120" t="s">
        <v>8</v>
      </c>
      <c r="H127" s="125">
        <v>18000</v>
      </c>
      <c r="J127" s="7">
        <v>129</v>
      </c>
    </row>
    <row r="128" spans="1:10" s="2" customFormat="1" x14ac:dyDescent="0.25">
      <c r="A128" s="120">
        <v>127</v>
      </c>
      <c r="B128" s="120" t="s">
        <v>528</v>
      </c>
      <c r="C128" s="121" t="s">
        <v>192</v>
      </c>
      <c r="D128" s="122">
        <v>45203</v>
      </c>
      <c r="E128" s="123" t="s">
        <v>30</v>
      </c>
      <c r="F128" s="124">
        <v>68</v>
      </c>
      <c r="G128" s="120" t="s">
        <v>8</v>
      </c>
      <c r="H128" s="125">
        <v>1950</v>
      </c>
      <c r="J128" s="7">
        <v>130</v>
      </c>
    </row>
    <row r="129" spans="1:10" s="2" customFormat="1" x14ac:dyDescent="0.25">
      <c r="A129" s="120">
        <v>128</v>
      </c>
      <c r="B129" s="120" t="s">
        <v>527</v>
      </c>
      <c r="C129" s="121" t="s">
        <v>155</v>
      </c>
      <c r="D129" s="122">
        <v>45203</v>
      </c>
      <c r="E129" s="123" t="s">
        <v>494</v>
      </c>
      <c r="F129" s="124">
        <v>99</v>
      </c>
      <c r="G129" s="120">
        <v>73</v>
      </c>
      <c r="H129" s="125">
        <v>2100</v>
      </c>
      <c r="J129" s="7">
        <v>131</v>
      </c>
    </row>
    <row r="130" spans="1:10" s="2" customFormat="1" x14ac:dyDescent="0.25">
      <c r="A130" s="120">
        <v>129</v>
      </c>
      <c r="B130" s="120" t="s">
        <v>530</v>
      </c>
      <c r="C130" s="121" t="s">
        <v>194</v>
      </c>
      <c r="D130" s="122">
        <v>45203</v>
      </c>
      <c r="E130" s="123" t="s">
        <v>17</v>
      </c>
      <c r="F130" s="124">
        <v>50</v>
      </c>
      <c r="G130" s="120" t="s">
        <v>9</v>
      </c>
      <c r="H130" s="125">
        <v>2800</v>
      </c>
      <c r="J130" s="7">
        <v>132</v>
      </c>
    </row>
    <row r="131" spans="1:10" s="2" customFormat="1" x14ac:dyDescent="0.25">
      <c r="A131" s="120">
        <v>130</v>
      </c>
      <c r="B131" s="120" t="s">
        <v>532</v>
      </c>
      <c r="C131" s="121" t="s">
        <v>533</v>
      </c>
      <c r="D131" s="122">
        <v>45204</v>
      </c>
      <c r="E131" s="123" t="s">
        <v>52</v>
      </c>
      <c r="F131" s="124">
        <v>40</v>
      </c>
      <c r="G131" s="120" t="s">
        <v>534</v>
      </c>
      <c r="H131" s="125">
        <v>1600</v>
      </c>
      <c r="J131" s="7">
        <v>133</v>
      </c>
    </row>
    <row r="132" spans="1:10" s="2" customFormat="1" x14ac:dyDescent="0.25">
      <c r="A132" s="120">
        <v>131</v>
      </c>
      <c r="B132" s="120" t="s">
        <v>535</v>
      </c>
      <c r="C132" s="121" t="s">
        <v>533</v>
      </c>
      <c r="D132" s="122">
        <v>45204</v>
      </c>
      <c r="E132" s="123" t="s">
        <v>30</v>
      </c>
      <c r="F132" s="124">
        <v>271</v>
      </c>
      <c r="G132" s="120" t="s">
        <v>534</v>
      </c>
      <c r="H132" s="125">
        <v>10000</v>
      </c>
      <c r="J132" s="7">
        <v>134</v>
      </c>
    </row>
    <row r="133" spans="1:10" s="2" customFormat="1" x14ac:dyDescent="0.25">
      <c r="A133" s="120">
        <v>132</v>
      </c>
      <c r="B133" s="120" t="s">
        <v>536</v>
      </c>
      <c r="C133" s="121" t="s">
        <v>138</v>
      </c>
      <c r="D133" s="122">
        <v>45204</v>
      </c>
      <c r="E133" s="123" t="s">
        <v>30</v>
      </c>
      <c r="F133" s="124">
        <v>550</v>
      </c>
      <c r="G133" s="120" t="s">
        <v>38</v>
      </c>
      <c r="H133" s="125">
        <v>20000</v>
      </c>
      <c r="J133" s="7">
        <v>135</v>
      </c>
    </row>
    <row r="134" spans="1:10" s="2" customFormat="1" x14ac:dyDescent="0.25">
      <c r="A134" s="120">
        <v>133</v>
      </c>
      <c r="B134" s="120" t="s">
        <v>539</v>
      </c>
      <c r="C134" s="121" t="s">
        <v>141</v>
      </c>
      <c r="D134" s="122">
        <v>45204</v>
      </c>
      <c r="E134" s="123" t="s">
        <v>57</v>
      </c>
      <c r="F134" s="124">
        <v>38</v>
      </c>
      <c r="G134" s="120" t="s">
        <v>65</v>
      </c>
      <c r="H134" s="125">
        <v>2700</v>
      </c>
      <c r="J134" s="7">
        <v>136</v>
      </c>
    </row>
    <row r="135" spans="1:10" s="2" customFormat="1" x14ac:dyDescent="0.25">
      <c r="A135" s="120">
        <v>134</v>
      </c>
      <c r="B135" s="120" t="s">
        <v>540</v>
      </c>
      <c r="C135" s="121" t="s">
        <v>141</v>
      </c>
      <c r="D135" s="122">
        <v>45204</v>
      </c>
      <c r="E135" s="123" t="s">
        <v>57</v>
      </c>
      <c r="F135" s="124">
        <v>38</v>
      </c>
      <c r="G135" s="120" t="s">
        <v>65</v>
      </c>
      <c r="H135" s="125">
        <v>2700</v>
      </c>
      <c r="J135" s="7">
        <v>137</v>
      </c>
    </row>
    <row r="136" spans="1:10" s="2" customFormat="1" x14ac:dyDescent="0.25">
      <c r="A136" s="120">
        <v>135</v>
      </c>
      <c r="B136" s="120" t="s">
        <v>537</v>
      </c>
      <c r="C136" s="121" t="s">
        <v>195</v>
      </c>
      <c r="D136" s="122">
        <v>45204</v>
      </c>
      <c r="E136" s="123" t="s">
        <v>30</v>
      </c>
      <c r="F136" s="124">
        <v>131</v>
      </c>
      <c r="G136" s="120" t="s">
        <v>9</v>
      </c>
      <c r="H136" s="125">
        <v>6500</v>
      </c>
      <c r="J136" s="7">
        <v>138</v>
      </c>
    </row>
    <row r="137" spans="1:10" s="2" customFormat="1" x14ac:dyDescent="0.25">
      <c r="A137" s="120">
        <v>136</v>
      </c>
      <c r="B137" s="120" t="s">
        <v>538</v>
      </c>
      <c r="C137" s="121" t="s">
        <v>155</v>
      </c>
      <c r="D137" s="122">
        <v>45204</v>
      </c>
      <c r="E137" s="123" t="s">
        <v>57</v>
      </c>
      <c r="F137" s="124">
        <v>200</v>
      </c>
      <c r="G137" s="120" t="s">
        <v>9</v>
      </c>
      <c r="H137" s="125">
        <v>5000</v>
      </c>
      <c r="J137" s="7">
        <v>139</v>
      </c>
    </row>
    <row r="138" spans="1:10" s="2" customFormat="1" x14ac:dyDescent="0.25">
      <c r="A138" s="120">
        <v>137</v>
      </c>
      <c r="B138" s="120" t="s">
        <v>531</v>
      </c>
      <c r="C138" s="121" t="s">
        <v>194</v>
      </c>
      <c r="D138" s="122">
        <v>45204</v>
      </c>
      <c r="E138" s="123" t="s">
        <v>30</v>
      </c>
      <c r="F138" s="124">
        <v>70</v>
      </c>
      <c r="G138" s="120" t="s">
        <v>9</v>
      </c>
      <c r="H138" s="125">
        <v>1800</v>
      </c>
      <c r="J138" s="7">
        <v>140</v>
      </c>
    </row>
    <row r="139" spans="1:10" s="2" customFormat="1" x14ac:dyDescent="0.25">
      <c r="A139" s="120">
        <v>138</v>
      </c>
      <c r="B139" s="120" t="s">
        <v>551</v>
      </c>
      <c r="C139" s="121" t="s">
        <v>149</v>
      </c>
      <c r="D139" s="122">
        <v>45205</v>
      </c>
      <c r="E139" s="123" t="s">
        <v>57</v>
      </c>
      <c r="F139" s="124">
        <v>100</v>
      </c>
      <c r="G139" s="120" t="s">
        <v>22</v>
      </c>
      <c r="H139" s="125">
        <v>3000</v>
      </c>
      <c r="J139" s="7">
        <v>141</v>
      </c>
    </row>
    <row r="140" spans="1:10" s="2" customFormat="1" x14ac:dyDescent="0.25">
      <c r="A140" s="120">
        <v>139</v>
      </c>
      <c r="B140" s="120" t="s">
        <v>552</v>
      </c>
      <c r="C140" s="121" t="s">
        <v>149</v>
      </c>
      <c r="D140" s="122">
        <v>45205</v>
      </c>
      <c r="E140" s="123" t="s">
        <v>57</v>
      </c>
      <c r="F140" s="124">
        <v>103</v>
      </c>
      <c r="G140" s="120" t="s">
        <v>22</v>
      </c>
      <c r="H140" s="125">
        <v>9900</v>
      </c>
      <c r="J140" s="7">
        <v>142</v>
      </c>
    </row>
    <row r="141" spans="1:10" s="2" customFormat="1" x14ac:dyDescent="0.25">
      <c r="A141" s="120">
        <v>140</v>
      </c>
      <c r="B141" s="120" t="s">
        <v>555</v>
      </c>
      <c r="C141" s="121" t="s">
        <v>149</v>
      </c>
      <c r="D141" s="122">
        <v>45205</v>
      </c>
      <c r="E141" s="123" t="s">
        <v>494</v>
      </c>
      <c r="F141" s="124">
        <v>800</v>
      </c>
      <c r="G141" s="120" t="s">
        <v>22</v>
      </c>
      <c r="H141" s="125">
        <v>25000</v>
      </c>
      <c r="J141" s="7">
        <v>143</v>
      </c>
    </row>
    <row r="142" spans="1:10" s="2" customFormat="1" x14ac:dyDescent="0.25">
      <c r="A142" s="120">
        <v>141</v>
      </c>
      <c r="B142" s="120" t="s">
        <v>553</v>
      </c>
      <c r="C142" s="121" t="s">
        <v>149</v>
      </c>
      <c r="D142" s="122">
        <v>45205</v>
      </c>
      <c r="E142" s="123" t="s">
        <v>17</v>
      </c>
      <c r="F142" s="124">
        <v>85</v>
      </c>
      <c r="G142" s="120" t="s">
        <v>22</v>
      </c>
      <c r="H142" s="125">
        <v>5500</v>
      </c>
      <c r="J142" s="7">
        <v>144</v>
      </c>
    </row>
    <row r="143" spans="1:10" s="2" customFormat="1" x14ac:dyDescent="0.25">
      <c r="A143" s="120">
        <v>142</v>
      </c>
      <c r="B143" s="120" t="s">
        <v>554</v>
      </c>
      <c r="C143" s="121" t="s">
        <v>149</v>
      </c>
      <c r="D143" s="122">
        <v>45205</v>
      </c>
      <c r="E143" s="123" t="s">
        <v>17</v>
      </c>
      <c r="F143" s="124">
        <v>147</v>
      </c>
      <c r="G143" s="120" t="s">
        <v>22</v>
      </c>
      <c r="H143" s="125">
        <v>6500</v>
      </c>
      <c r="J143" s="7">
        <v>145</v>
      </c>
    </row>
    <row r="144" spans="1:10" s="2" customFormat="1" x14ac:dyDescent="0.25">
      <c r="A144" s="120">
        <v>143</v>
      </c>
      <c r="B144" s="120" t="s">
        <v>556</v>
      </c>
      <c r="C144" s="121" t="s">
        <v>159</v>
      </c>
      <c r="D144" s="122">
        <v>45208</v>
      </c>
      <c r="E144" s="123" t="s">
        <v>57</v>
      </c>
      <c r="F144" s="124">
        <v>495</v>
      </c>
      <c r="G144" s="120" t="s">
        <v>43</v>
      </c>
      <c r="H144" s="125">
        <v>25000</v>
      </c>
      <c r="J144" s="7">
        <v>146</v>
      </c>
    </row>
    <row r="145" spans="1:10" s="2" customFormat="1" x14ac:dyDescent="0.25">
      <c r="A145" s="120">
        <v>144</v>
      </c>
      <c r="B145" s="120" t="s">
        <v>559</v>
      </c>
      <c r="C145" s="121" t="s">
        <v>560</v>
      </c>
      <c r="D145" s="122">
        <v>45208</v>
      </c>
      <c r="E145" s="123" t="s">
        <v>17</v>
      </c>
      <c r="F145" s="124">
        <v>70</v>
      </c>
      <c r="G145" s="120" t="s">
        <v>43</v>
      </c>
      <c r="H145" s="125">
        <v>4900</v>
      </c>
      <c r="J145" s="7">
        <v>147</v>
      </c>
    </row>
    <row r="146" spans="1:10" s="2" customFormat="1" x14ac:dyDescent="0.25">
      <c r="A146" s="120">
        <v>145</v>
      </c>
      <c r="B146" s="120" t="s">
        <v>557</v>
      </c>
      <c r="C146" s="121" t="s">
        <v>558</v>
      </c>
      <c r="D146" s="122">
        <v>45208</v>
      </c>
      <c r="E146" s="123" t="s">
        <v>30</v>
      </c>
      <c r="F146" s="124">
        <v>248.18</v>
      </c>
      <c r="G146" s="120" t="s">
        <v>43</v>
      </c>
      <c r="H146" s="125">
        <v>5500</v>
      </c>
      <c r="J146" s="7">
        <v>148</v>
      </c>
    </row>
    <row r="147" spans="1:10" s="2" customFormat="1" x14ac:dyDescent="0.25">
      <c r="A147" s="120">
        <v>146</v>
      </c>
      <c r="B147" s="120" t="s">
        <v>569</v>
      </c>
      <c r="C147" s="121" t="s">
        <v>169</v>
      </c>
      <c r="D147" s="122">
        <v>45209</v>
      </c>
      <c r="E147" s="123" t="s">
        <v>308</v>
      </c>
      <c r="F147" s="124">
        <v>89</v>
      </c>
      <c r="G147" s="120" t="s">
        <v>22</v>
      </c>
      <c r="H147" s="125">
        <v>3000</v>
      </c>
      <c r="J147" s="7">
        <v>149</v>
      </c>
    </row>
    <row r="148" spans="1:10" s="2" customFormat="1" x14ac:dyDescent="0.25">
      <c r="A148" s="120">
        <v>147</v>
      </c>
      <c r="B148" s="120" t="s">
        <v>570</v>
      </c>
      <c r="C148" s="121" t="s">
        <v>571</v>
      </c>
      <c r="D148" s="122">
        <v>45209</v>
      </c>
      <c r="E148" s="123" t="s">
        <v>30</v>
      </c>
      <c r="F148" s="124">
        <v>123</v>
      </c>
      <c r="G148" s="120" t="s">
        <v>47</v>
      </c>
      <c r="H148" s="125">
        <v>4950</v>
      </c>
      <c r="J148" s="7">
        <v>150</v>
      </c>
    </row>
    <row r="149" spans="1:10" s="2" customFormat="1" x14ac:dyDescent="0.25">
      <c r="A149" s="120">
        <v>148</v>
      </c>
      <c r="B149" s="120" t="s">
        <v>567</v>
      </c>
      <c r="C149" s="121" t="s">
        <v>307</v>
      </c>
      <c r="D149" s="122">
        <v>45209</v>
      </c>
      <c r="E149" s="123" t="s">
        <v>52</v>
      </c>
      <c r="F149" s="124">
        <v>29</v>
      </c>
      <c r="G149" s="120" t="s">
        <v>47</v>
      </c>
      <c r="H149" s="125">
        <v>1250</v>
      </c>
      <c r="J149" s="7">
        <v>151</v>
      </c>
    </row>
    <row r="150" spans="1:10" s="2" customFormat="1" x14ac:dyDescent="0.25">
      <c r="A150" s="120">
        <v>149</v>
      </c>
      <c r="B150" s="120" t="s">
        <v>568</v>
      </c>
      <c r="C150" s="121" t="s">
        <v>130</v>
      </c>
      <c r="D150" s="122">
        <v>45209</v>
      </c>
      <c r="E150" s="123" t="s">
        <v>52</v>
      </c>
      <c r="F150" s="124">
        <v>50</v>
      </c>
      <c r="G150" s="120" t="s">
        <v>47</v>
      </c>
      <c r="H150" s="125">
        <v>1700</v>
      </c>
      <c r="J150" s="7">
        <v>152</v>
      </c>
    </row>
    <row r="151" spans="1:10" s="2" customFormat="1" x14ac:dyDescent="0.25">
      <c r="A151" s="120">
        <v>150</v>
      </c>
      <c r="B151" s="120" t="s">
        <v>579</v>
      </c>
      <c r="C151" s="121" t="s">
        <v>137</v>
      </c>
      <c r="D151" s="122">
        <v>45210</v>
      </c>
      <c r="E151" s="123" t="s">
        <v>30</v>
      </c>
      <c r="F151" s="124">
        <v>103.23</v>
      </c>
      <c r="G151" s="120">
        <v>140</v>
      </c>
      <c r="H151" s="125">
        <v>6000</v>
      </c>
      <c r="J151" s="7">
        <v>153</v>
      </c>
    </row>
    <row r="152" spans="1:10" s="2" customFormat="1" x14ac:dyDescent="0.25">
      <c r="A152" s="120">
        <v>151</v>
      </c>
      <c r="B152" s="120" t="s">
        <v>577</v>
      </c>
      <c r="C152" s="121" t="s">
        <v>578</v>
      </c>
      <c r="D152" s="122">
        <v>45210</v>
      </c>
      <c r="E152" s="123" t="s">
        <v>166</v>
      </c>
      <c r="F152" s="124">
        <v>40</v>
      </c>
      <c r="G152" s="120" t="s">
        <v>47</v>
      </c>
      <c r="H152" s="125">
        <v>1250</v>
      </c>
      <c r="J152" s="7">
        <v>154</v>
      </c>
    </row>
    <row r="153" spans="1:10" s="2" customFormat="1" x14ac:dyDescent="0.25">
      <c r="A153" s="120">
        <v>152</v>
      </c>
      <c r="B153" s="120" t="s">
        <v>580</v>
      </c>
      <c r="C153" s="121" t="s">
        <v>306</v>
      </c>
      <c r="D153" s="122">
        <v>45210</v>
      </c>
      <c r="E153" s="123" t="s">
        <v>349</v>
      </c>
      <c r="F153" s="124">
        <v>260</v>
      </c>
      <c r="G153" s="120">
        <v>140</v>
      </c>
      <c r="H153" s="125">
        <v>5500</v>
      </c>
      <c r="J153" s="7">
        <v>155</v>
      </c>
    </row>
    <row r="154" spans="1:10" s="2" customFormat="1" x14ac:dyDescent="0.25">
      <c r="A154" s="120">
        <v>153</v>
      </c>
      <c r="B154" s="120" t="s">
        <v>582</v>
      </c>
      <c r="C154" s="121" t="s">
        <v>306</v>
      </c>
      <c r="D154" s="122">
        <v>45210</v>
      </c>
      <c r="E154" s="123" t="s">
        <v>168</v>
      </c>
      <c r="F154" s="124">
        <v>125</v>
      </c>
      <c r="G154" s="120">
        <v>140</v>
      </c>
      <c r="H154" s="125">
        <v>5500</v>
      </c>
      <c r="J154" s="7">
        <v>156</v>
      </c>
    </row>
    <row r="155" spans="1:10" s="2" customFormat="1" x14ac:dyDescent="0.25">
      <c r="A155" s="120">
        <v>154</v>
      </c>
      <c r="B155" s="120" t="s">
        <v>581</v>
      </c>
      <c r="C155" s="121" t="s">
        <v>306</v>
      </c>
      <c r="D155" s="122">
        <v>45210</v>
      </c>
      <c r="E155" s="123" t="s">
        <v>410</v>
      </c>
      <c r="F155" s="124">
        <v>70</v>
      </c>
      <c r="G155" s="120">
        <v>100</v>
      </c>
      <c r="H155" s="125">
        <v>1700</v>
      </c>
      <c r="J155" s="7">
        <v>157</v>
      </c>
    </row>
    <row r="156" spans="1:10" x14ac:dyDescent="0.25">
      <c r="A156" s="120">
        <v>155</v>
      </c>
      <c r="B156" s="120" t="s">
        <v>584</v>
      </c>
      <c r="C156" s="121" t="s">
        <v>585</v>
      </c>
      <c r="D156" s="122">
        <v>45210</v>
      </c>
      <c r="E156" s="123" t="s">
        <v>17</v>
      </c>
      <c r="F156" s="124">
        <v>70</v>
      </c>
      <c r="G156" s="120" t="s">
        <v>47</v>
      </c>
      <c r="H156" s="125">
        <v>2700</v>
      </c>
      <c r="J156" s="7">
        <v>158</v>
      </c>
    </row>
    <row r="157" spans="1:10" x14ac:dyDescent="0.25">
      <c r="A157" s="120">
        <v>156</v>
      </c>
      <c r="B157" s="120" t="s">
        <v>583</v>
      </c>
      <c r="C157" s="121" t="s">
        <v>141</v>
      </c>
      <c r="D157" s="122">
        <v>45212</v>
      </c>
      <c r="E157" s="123" t="s">
        <v>30</v>
      </c>
      <c r="F157" s="124">
        <v>54.34</v>
      </c>
      <c r="G157" s="120" t="s">
        <v>38</v>
      </c>
      <c r="H157" s="125">
        <v>3000</v>
      </c>
      <c r="J157" s="7">
        <v>159</v>
      </c>
    </row>
    <row r="158" spans="1:10" x14ac:dyDescent="0.25">
      <c r="A158" s="120">
        <v>157</v>
      </c>
      <c r="B158" s="120" t="s">
        <v>586</v>
      </c>
      <c r="C158" s="121" t="s">
        <v>585</v>
      </c>
      <c r="D158" s="122">
        <v>45212</v>
      </c>
      <c r="E158" s="123" t="s">
        <v>308</v>
      </c>
      <c r="F158" s="124">
        <v>125</v>
      </c>
      <c r="G158" s="120" t="s">
        <v>47</v>
      </c>
      <c r="H158" s="125">
        <v>4000</v>
      </c>
      <c r="J158" s="7">
        <v>160</v>
      </c>
    </row>
    <row r="159" spans="1:10" x14ac:dyDescent="0.25">
      <c r="A159" s="120">
        <v>158</v>
      </c>
      <c r="B159" s="120" t="s">
        <v>588</v>
      </c>
      <c r="C159" s="121" t="s">
        <v>183</v>
      </c>
      <c r="D159" s="122">
        <v>45240</v>
      </c>
      <c r="E159" s="123" t="s">
        <v>52</v>
      </c>
      <c r="F159" s="124">
        <v>41</v>
      </c>
      <c r="G159" s="120" t="s">
        <v>12</v>
      </c>
      <c r="H159" s="125">
        <v>2000</v>
      </c>
      <c r="J159" s="7">
        <v>161</v>
      </c>
    </row>
    <row r="160" spans="1:10" x14ac:dyDescent="0.25">
      <c r="A160" s="120">
        <v>159</v>
      </c>
      <c r="B160" s="120" t="s">
        <v>587</v>
      </c>
      <c r="C160" s="121" t="s">
        <v>183</v>
      </c>
      <c r="D160" s="122">
        <v>45240</v>
      </c>
      <c r="E160" s="123" t="s">
        <v>30</v>
      </c>
      <c r="F160" s="124">
        <v>101.28</v>
      </c>
      <c r="G160" s="120" t="s">
        <v>10</v>
      </c>
      <c r="H160" s="125">
        <v>4500</v>
      </c>
      <c r="J160" s="7">
        <v>162</v>
      </c>
    </row>
    <row r="161" spans="1:10" x14ac:dyDescent="0.25">
      <c r="A161" s="120">
        <v>160</v>
      </c>
      <c r="B161" s="120" t="s">
        <v>589</v>
      </c>
      <c r="C161" s="121" t="s">
        <v>151</v>
      </c>
      <c r="D161" s="122">
        <v>45246</v>
      </c>
      <c r="E161" s="123" t="s">
        <v>30</v>
      </c>
      <c r="F161" s="124">
        <v>650</v>
      </c>
      <c r="G161" s="120" t="s">
        <v>28</v>
      </c>
      <c r="H161" s="125">
        <v>18000</v>
      </c>
      <c r="J161" s="7">
        <v>163</v>
      </c>
    </row>
    <row r="162" spans="1:10" x14ac:dyDescent="0.25">
      <c r="A162" s="120">
        <v>161</v>
      </c>
      <c r="B162" s="120" t="s">
        <v>592</v>
      </c>
      <c r="C162" s="121" t="s">
        <v>591</v>
      </c>
      <c r="D162" s="122">
        <v>45246</v>
      </c>
      <c r="E162" s="123" t="s">
        <v>57</v>
      </c>
      <c r="F162" s="124">
        <v>340</v>
      </c>
      <c r="G162" s="120" t="s">
        <v>28</v>
      </c>
      <c r="H162" s="125">
        <v>17000</v>
      </c>
      <c r="J162" s="7">
        <v>164</v>
      </c>
    </row>
    <row r="163" spans="1:10" x14ac:dyDescent="0.25">
      <c r="A163" s="120">
        <v>162</v>
      </c>
      <c r="B163" s="120" t="s">
        <v>590</v>
      </c>
      <c r="C163" s="121" t="s">
        <v>591</v>
      </c>
      <c r="D163" s="122">
        <v>45246</v>
      </c>
      <c r="E163" s="123" t="s">
        <v>52</v>
      </c>
      <c r="F163" s="124">
        <v>150</v>
      </c>
      <c r="G163" s="120" t="s">
        <v>28</v>
      </c>
      <c r="H163" s="125">
        <v>3500</v>
      </c>
      <c r="J163" s="7">
        <v>165</v>
      </c>
    </row>
    <row r="164" spans="1:10" x14ac:dyDescent="0.25">
      <c r="A164" s="120">
        <v>163</v>
      </c>
      <c r="B164" s="120" t="s">
        <v>593</v>
      </c>
      <c r="C164" s="121" t="s">
        <v>250</v>
      </c>
      <c r="D164" s="122">
        <v>45247</v>
      </c>
      <c r="E164" s="123" t="s">
        <v>30</v>
      </c>
      <c r="F164" s="124">
        <v>90</v>
      </c>
      <c r="G164" s="120" t="s">
        <v>28</v>
      </c>
      <c r="H164" s="125">
        <v>5000</v>
      </c>
      <c r="J164" s="7">
        <v>166</v>
      </c>
    </row>
    <row r="165" spans="1:10" x14ac:dyDescent="0.25">
      <c r="A165" s="120">
        <v>164</v>
      </c>
      <c r="B165" s="120" t="s">
        <v>594</v>
      </c>
      <c r="C165" s="121" t="s">
        <v>250</v>
      </c>
      <c r="D165" s="122">
        <v>45247</v>
      </c>
      <c r="E165" s="123" t="s">
        <v>17</v>
      </c>
      <c r="F165" s="124">
        <v>110</v>
      </c>
      <c r="G165" s="120" t="s">
        <v>28</v>
      </c>
      <c r="H165" s="125">
        <v>6000</v>
      </c>
      <c r="J165" s="7">
        <v>167</v>
      </c>
    </row>
    <row r="166" spans="1:10" x14ac:dyDescent="0.25">
      <c r="A166" s="120">
        <v>165</v>
      </c>
      <c r="B166" s="120" t="s">
        <v>595</v>
      </c>
      <c r="C166" s="121" t="s">
        <v>250</v>
      </c>
      <c r="D166" s="122">
        <v>45247</v>
      </c>
      <c r="E166" s="123" t="s">
        <v>17</v>
      </c>
      <c r="F166" s="124">
        <v>104.29</v>
      </c>
      <c r="G166" s="120" t="s">
        <v>28</v>
      </c>
      <c r="H166" s="125">
        <v>5700</v>
      </c>
      <c r="J166" s="7">
        <v>168</v>
      </c>
    </row>
  </sheetData>
  <autoFilter ref="A1:H155" xr:uid="{00000000-0009-0000-0000-000004000000}"/>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R166"/>
  <sheetViews>
    <sheetView showGridLines="0" workbookViewId="0">
      <selection activeCell="M12" sqref="M12"/>
    </sheetView>
  </sheetViews>
  <sheetFormatPr defaultRowHeight="15" x14ac:dyDescent="0.25"/>
  <cols>
    <col min="2" max="2" width="16.85546875" customWidth="1"/>
    <col min="3" max="3" width="15.85546875" customWidth="1"/>
    <col min="4" max="4" width="10.140625" customWidth="1"/>
    <col min="5" max="5" width="14.140625" customWidth="1"/>
    <col min="6" max="6" width="16" customWidth="1"/>
    <col min="10" max="11" width="9.140625" customWidth="1"/>
    <col min="12" max="12" width="10.140625" customWidth="1"/>
    <col min="13" max="13" width="9.140625" customWidth="1"/>
    <col min="14" max="14" width="12.28515625" customWidth="1"/>
    <col min="15" max="15" width="19.42578125" bestFit="1" customWidth="1"/>
  </cols>
  <sheetData>
    <row r="1" spans="1:18" ht="27.75" customHeight="1" x14ac:dyDescent="0.25">
      <c r="B1" s="104" t="s">
        <v>112</v>
      </c>
      <c r="C1" s="104" t="s">
        <v>113</v>
      </c>
      <c r="D1" s="105" t="s">
        <v>114</v>
      </c>
      <c r="E1" s="104" t="s">
        <v>115</v>
      </c>
      <c r="F1" s="104" t="s">
        <v>116</v>
      </c>
      <c r="G1" s="105" t="s">
        <v>117</v>
      </c>
      <c r="I1" s="104" t="s">
        <v>603</v>
      </c>
    </row>
    <row r="2" spans="1:18" x14ac:dyDescent="0.25">
      <c r="A2" s="102">
        <v>1</v>
      </c>
      <c r="B2" s="102">
        <v>8.9226582995244001</v>
      </c>
      <c r="C2" s="102">
        <v>8.76829714532977</v>
      </c>
      <c r="D2" s="102">
        <v>0.15436115419463201</v>
      </c>
      <c r="E2" s="102">
        <v>0.38438804982093</v>
      </c>
      <c r="F2" s="102">
        <v>0.385653895496467</v>
      </c>
      <c r="G2" s="37">
        <f>ABS(E2)</f>
        <v>0.38438804982093</v>
      </c>
      <c r="I2" s="102">
        <v>1</v>
      </c>
      <c r="K2" s="132" t="s">
        <v>118</v>
      </c>
      <c r="L2" s="133"/>
      <c r="M2" s="129" t="s">
        <v>119</v>
      </c>
      <c r="N2" s="129" t="s">
        <v>120</v>
      </c>
      <c r="O2" s="129" t="s">
        <v>121</v>
      </c>
      <c r="Q2" s="132" t="s">
        <v>122</v>
      </c>
      <c r="R2" s="133"/>
    </row>
    <row r="3" spans="1:18" x14ac:dyDescent="0.25">
      <c r="A3" s="102">
        <v>2</v>
      </c>
      <c r="B3" s="102">
        <v>10.126631103850301</v>
      </c>
      <c r="C3" s="102">
        <v>9.7624470618940293</v>
      </c>
      <c r="D3" s="102">
        <v>0.364184041956303</v>
      </c>
      <c r="E3" s="102">
        <v>0.90688615535342498</v>
      </c>
      <c r="F3" s="102">
        <v>0.91678968879827005</v>
      </c>
      <c r="G3" s="37">
        <f t="shared" ref="G3:G66" si="0">ABS(E3)</f>
        <v>0.90688615535342498</v>
      </c>
      <c r="I3" s="102">
        <v>2</v>
      </c>
      <c r="K3" s="138"/>
      <c r="L3" s="139"/>
      <c r="M3" s="130"/>
      <c r="N3" s="130"/>
      <c r="O3" s="130"/>
      <c r="Q3" s="134"/>
      <c r="R3" s="135"/>
    </row>
    <row r="4" spans="1:18" x14ac:dyDescent="0.25">
      <c r="A4" s="102">
        <v>3</v>
      </c>
      <c r="B4" s="102">
        <v>7.8200379894587497</v>
      </c>
      <c r="C4" s="102">
        <v>8.0545316645178495</v>
      </c>
      <c r="D4" s="102">
        <v>-0.23449367505910201</v>
      </c>
      <c r="E4" s="102">
        <v>-0.58393296501047698</v>
      </c>
      <c r="F4" s="102">
        <v>-0.58649739217437002</v>
      </c>
      <c r="G4" s="37">
        <f t="shared" si="0"/>
        <v>0.58393296501047698</v>
      </c>
      <c r="I4" s="102">
        <v>3</v>
      </c>
      <c r="K4" s="134"/>
      <c r="L4" s="135"/>
      <c r="M4" s="131"/>
      <c r="N4" s="131"/>
      <c r="O4" s="131"/>
      <c r="Q4" s="101" t="s">
        <v>123</v>
      </c>
      <c r="R4" s="101" t="s">
        <v>124</v>
      </c>
    </row>
    <row r="5" spans="1:18" x14ac:dyDescent="0.25">
      <c r="A5" s="102">
        <v>4</v>
      </c>
      <c r="B5" s="102">
        <v>10.126631103850301</v>
      </c>
      <c r="C5" s="102">
        <v>10.1018711534209</v>
      </c>
      <c r="D5" s="102">
        <v>2.4759950429478698E-2</v>
      </c>
      <c r="E5" s="102">
        <v>6.1656892298497502E-2</v>
      </c>
      <c r="F5" s="102">
        <v>6.2647512623243501E-2</v>
      </c>
      <c r="G5" s="37">
        <f t="shared" si="0"/>
        <v>6.1656892298497502E-2</v>
      </c>
      <c r="I5" s="102">
        <v>4</v>
      </c>
      <c r="K5" s="136" t="s">
        <v>125</v>
      </c>
      <c r="L5" s="137"/>
      <c r="M5" s="5">
        <v>0.68</v>
      </c>
      <c r="N5" s="103">
        <f>COUNTIF($G2:$G$166,"&lt;1")</f>
        <v>107</v>
      </c>
      <c r="O5" s="6">
        <f>N5/COUNTIF($G$2:$G$166,"&gt;0")</f>
        <v>0.64848484848484844</v>
      </c>
      <c r="Q5" s="6">
        <v>0.64</v>
      </c>
      <c r="R5" s="6">
        <v>0.75</v>
      </c>
    </row>
    <row r="6" spans="1:18" x14ac:dyDescent="0.25">
      <c r="A6" s="102">
        <v>5</v>
      </c>
      <c r="B6" s="102">
        <v>9.7981270368783004</v>
      </c>
      <c r="C6" s="102">
        <v>9.1127937874683393</v>
      </c>
      <c r="D6" s="102">
        <v>0.68533324940995799</v>
      </c>
      <c r="E6" s="102">
        <v>1.7066075502776701</v>
      </c>
      <c r="F6" s="102">
        <v>1.7288019303292099</v>
      </c>
      <c r="G6" s="37">
        <f t="shared" si="0"/>
        <v>1.7066075502776701</v>
      </c>
      <c r="I6" s="102">
        <v>5</v>
      </c>
      <c r="K6" s="136" t="s">
        <v>126</v>
      </c>
      <c r="L6" s="137"/>
      <c r="M6" s="6">
        <v>0.9</v>
      </c>
      <c r="N6" s="103">
        <f>COUNTIF($G$2:$G$166,"&lt;1,64")</f>
        <v>145</v>
      </c>
      <c r="O6" s="6">
        <f>N6/COUNTIF($G$2:$G$166,"&gt;0")</f>
        <v>0.87878787878787878</v>
      </c>
      <c r="Q6" s="6">
        <v>0.88</v>
      </c>
      <c r="R6" s="6">
        <v>0.95</v>
      </c>
    </row>
    <row r="7" spans="1:18" x14ac:dyDescent="0.25">
      <c r="A7" s="102">
        <v>6</v>
      </c>
      <c r="B7" s="102">
        <v>9.2103403719761801</v>
      </c>
      <c r="C7" s="102">
        <v>8.4858714593878695</v>
      </c>
      <c r="D7" s="102">
        <v>0.72446891258831603</v>
      </c>
      <c r="E7" s="102">
        <v>1.8040626472291299</v>
      </c>
      <c r="F7" s="102">
        <v>1.8102966395805999</v>
      </c>
      <c r="G7" s="37">
        <f t="shared" si="0"/>
        <v>1.8040626472291299</v>
      </c>
      <c r="I7" s="102">
        <v>6</v>
      </c>
      <c r="K7" s="136" t="s">
        <v>127</v>
      </c>
      <c r="L7" s="137"/>
      <c r="M7" s="5">
        <v>0.95</v>
      </c>
      <c r="N7" s="103">
        <f>COUNTIF($G$2:$G$166,"&lt;1,96")</f>
        <v>164</v>
      </c>
      <c r="O7" s="6">
        <f>N7/COUNTIF($G$2:$G$166,"&gt;0")</f>
        <v>0.9939393939393939</v>
      </c>
      <c r="Q7" s="6">
        <v>0.95</v>
      </c>
      <c r="R7" s="6">
        <v>1</v>
      </c>
    </row>
    <row r="8" spans="1:18" x14ac:dyDescent="0.25">
      <c r="A8" s="102">
        <v>7</v>
      </c>
      <c r="B8" s="102">
        <v>9.1038681274656703</v>
      </c>
      <c r="C8" s="102">
        <v>8.8394184472019397</v>
      </c>
      <c r="D8" s="102">
        <v>0.26444968026372401</v>
      </c>
      <c r="E8" s="102">
        <v>0.65852900234323397</v>
      </c>
      <c r="F8" s="102">
        <v>0.66082188644207496</v>
      </c>
      <c r="G8" s="37">
        <f t="shared" si="0"/>
        <v>0.65852900234323397</v>
      </c>
      <c r="I8" s="102">
        <v>7</v>
      </c>
    </row>
    <row r="9" spans="1:18" x14ac:dyDescent="0.25">
      <c r="A9" s="102">
        <v>8</v>
      </c>
      <c r="B9" s="102">
        <v>10.714417768752501</v>
      </c>
      <c r="C9" s="102">
        <v>10.181657479164899</v>
      </c>
      <c r="D9" s="102">
        <v>0.53276028958760502</v>
      </c>
      <c r="E9" s="102">
        <v>1.3266724377974</v>
      </c>
      <c r="F9" s="102">
        <v>1.3498548480380499</v>
      </c>
      <c r="G9" s="37">
        <f t="shared" si="0"/>
        <v>1.3266724377974</v>
      </c>
      <c r="I9" s="102">
        <v>8</v>
      </c>
    </row>
    <row r="10" spans="1:18" x14ac:dyDescent="0.25">
      <c r="A10" s="102">
        <v>9</v>
      </c>
      <c r="B10" s="102">
        <v>8.3893598199063497</v>
      </c>
      <c r="C10" s="102">
        <v>7.9470452438015604</v>
      </c>
      <c r="D10" s="102">
        <v>0.44231457610479102</v>
      </c>
      <c r="E10" s="102">
        <v>1.1014457504115001</v>
      </c>
      <c r="F10" s="102">
        <v>1.11336366661024</v>
      </c>
      <c r="G10" s="37">
        <f t="shared" si="0"/>
        <v>1.1014457504115001</v>
      </c>
      <c r="I10" s="102">
        <v>9</v>
      </c>
    </row>
    <row r="11" spans="1:18" x14ac:dyDescent="0.25">
      <c r="A11" s="102">
        <v>10</v>
      </c>
      <c r="B11" s="102">
        <v>8.0063675676502495</v>
      </c>
      <c r="C11" s="102">
        <v>7.9470452438015604</v>
      </c>
      <c r="D11" s="102">
        <v>5.9322323848683703E-2</v>
      </c>
      <c r="E11" s="102">
        <v>0.14772364520084799</v>
      </c>
      <c r="F11" s="102">
        <v>0.14932205168016599</v>
      </c>
      <c r="G11" s="37">
        <f t="shared" si="0"/>
        <v>0.14772364520084799</v>
      </c>
      <c r="I11" s="102">
        <v>10</v>
      </c>
    </row>
    <row r="12" spans="1:18" x14ac:dyDescent="0.25">
      <c r="A12" s="102">
        <v>11</v>
      </c>
      <c r="B12" s="102">
        <v>9.6158054800843509</v>
      </c>
      <c r="C12" s="102">
        <v>9.8911689831056009</v>
      </c>
      <c r="D12" s="102">
        <v>-0.27536350302125701</v>
      </c>
      <c r="E12" s="102">
        <v>-0.68570645555513499</v>
      </c>
      <c r="F12" s="102">
        <v>-0.69397166426579004</v>
      </c>
      <c r="G12" s="37">
        <f t="shared" si="0"/>
        <v>0.68570645555513499</v>
      </c>
      <c r="I12" s="102">
        <v>11</v>
      </c>
    </row>
    <row r="13" spans="1:18" x14ac:dyDescent="0.25">
      <c r="A13" s="102">
        <v>12</v>
      </c>
      <c r="B13" s="102">
        <v>8.9226582995244001</v>
      </c>
      <c r="C13" s="102">
        <v>8.6919987008866304</v>
      </c>
      <c r="D13" s="102">
        <v>0.23065959863777</v>
      </c>
      <c r="E13" s="102">
        <v>0.57438539997606497</v>
      </c>
      <c r="F13" s="102">
        <v>0.57721865612617196</v>
      </c>
      <c r="G13" s="37">
        <f t="shared" si="0"/>
        <v>0.57438539997606497</v>
      </c>
      <c r="I13" s="102">
        <v>12</v>
      </c>
    </row>
    <row r="14" spans="1:18" x14ac:dyDescent="0.25">
      <c r="A14" s="102">
        <v>13</v>
      </c>
      <c r="B14" s="102">
        <v>8.4118326757584096</v>
      </c>
      <c r="C14" s="102">
        <v>7.7197063916774997</v>
      </c>
      <c r="D14" s="102">
        <v>0.69212628408091403</v>
      </c>
      <c r="E14" s="102">
        <v>1.7235234729601501</v>
      </c>
      <c r="F14" s="102">
        <v>1.73886763409312</v>
      </c>
      <c r="G14" s="37">
        <f t="shared" si="0"/>
        <v>1.7235234729601501</v>
      </c>
      <c r="I14" s="102">
        <v>13</v>
      </c>
    </row>
    <row r="15" spans="1:18" x14ac:dyDescent="0.25">
      <c r="A15" s="102">
        <v>14</v>
      </c>
      <c r="B15" s="102">
        <v>6.9077552789821404</v>
      </c>
      <c r="C15" s="102">
        <v>6.6920839073746103</v>
      </c>
      <c r="D15" s="102">
        <v>0.215671371607526</v>
      </c>
      <c r="E15" s="102">
        <v>0.53706192057810498</v>
      </c>
      <c r="F15" s="102">
        <v>0.55015667542539004</v>
      </c>
      <c r="G15" s="37">
        <f t="shared" si="0"/>
        <v>0.53706192057810498</v>
      </c>
      <c r="I15" s="102">
        <v>14</v>
      </c>
    </row>
    <row r="16" spans="1:18" x14ac:dyDescent="0.25">
      <c r="A16" s="102">
        <v>15</v>
      </c>
      <c r="B16" s="102">
        <v>7.1308988302963501</v>
      </c>
      <c r="C16" s="102">
        <v>6.86897557009745</v>
      </c>
      <c r="D16" s="102">
        <v>0.261923260198898</v>
      </c>
      <c r="E16" s="102">
        <v>0.65223774540871904</v>
      </c>
      <c r="F16" s="102">
        <v>0.66667505874501898</v>
      </c>
      <c r="G16" s="37">
        <f t="shared" si="0"/>
        <v>0.65223774540871904</v>
      </c>
      <c r="I16" s="102">
        <v>15</v>
      </c>
    </row>
    <row r="17" spans="1:9" x14ac:dyDescent="0.25">
      <c r="A17" s="102">
        <v>16</v>
      </c>
      <c r="B17" s="102">
        <v>9.6158054800843509</v>
      </c>
      <c r="C17" s="102">
        <v>9.3348232792105197</v>
      </c>
      <c r="D17" s="102">
        <v>0.28098220087383102</v>
      </c>
      <c r="E17" s="102">
        <v>0.69969806064096296</v>
      </c>
      <c r="F17" s="102">
        <v>0.70411314560550697</v>
      </c>
      <c r="G17" s="37">
        <f t="shared" si="0"/>
        <v>0.69969806064096296</v>
      </c>
      <c r="I17" s="102">
        <v>16</v>
      </c>
    </row>
    <row r="18" spans="1:9" x14ac:dyDescent="0.25">
      <c r="A18" s="102">
        <v>17</v>
      </c>
      <c r="B18" s="102">
        <v>7.5958899177185399</v>
      </c>
      <c r="C18" s="102">
        <v>7.9907437752151704</v>
      </c>
      <c r="D18" s="102">
        <v>-0.39485385749662999</v>
      </c>
      <c r="E18" s="102">
        <v>-0.98325971349000796</v>
      </c>
      <c r="F18" s="102">
        <v>-0.987845836440153</v>
      </c>
      <c r="G18" s="37">
        <f t="shared" si="0"/>
        <v>0.98325971349000796</v>
      </c>
      <c r="I18" s="102">
        <v>17</v>
      </c>
    </row>
    <row r="19" spans="1:9" x14ac:dyDescent="0.25">
      <c r="A19" s="102">
        <v>18</v>
      </c>
      <c r="B19" s="102">
        <v>8.6125033712205603</v>
      </c>
      <c r="C19" s="102">
        <v>8.3406733626462497</v>
      </c>
      <c r="D19" s="102">
        <v>0.271830008574309</v>
      </c>
      <c r="E19" s="102">
        <v>0.67690739567117597</v>
      </c>
      <c r="F19" s="102">
        <v>0.67925476632633097</v>
      </c>
      <c r="G19" s="37">
        <f t="shared" si="0"/>
        <v>0.67690739567117597</v>
      </c>
      <c r="I19" s="102">
        <v>18</v>
      </c>
    </row>
    <row r="20" spans="1:9" x14ac:dyDescent="0.25">
      <c r="A20" s="102">
        <v>19</v>
      </c>
      <c r="B20" s="102">
        <v>7.7832240163360398</v>
      </c>
      <c r="C20" s="102">
        <v>7.7518934885125503</v>
      </c>
      <c r="D20" s="102">
        <v>3.1330527823490301E-2</v>
      </c>
      <c r="E20" s="102">
        <v>7.8018854891087799E-2</v>
      </c>
      <c r="F20" s="102">
        <v>7.8527022692635895E-2</v>
      </c>
      <c r="G20" s="37">
        <f t="shared" si="0"/>
        <v>7.8018854891087799E-2</v>
      </c>
      <c r="I20" s="102">
        <v>19</v>
      </c>
    </row>
    <row r="21" spans="1:9" x14ac:dyDescent="0.25">
      <c r="A21" s="102">
        <v>20</v>
      </c>
      <c r="B21" s="102">
        <v>8.8536654280374503</v>
      </c>
      <c r="C21" s="102">
        <v>8.8086006304951692</v>
      </c>
      <c r="D21" s="102">
        <v>4.50647975422847E-2</v>
      </c>
      <c r="E21" s="102">
        <v>0.11221974682187399</v>
      </c>
      <c r="F21" s="102">
        <v>0.11260054401294101</v>
      </c>
      <c r="G21" s="37">
        <f t="shared" si="0"/>
        <v>0.11221974682187399</v>
      </c>
      <c r="I21" s="102">
        <v>20</v>
      </c>
    </row>
    <row r="22" spans="1:9" x14ac:dyDescent="0.25">
      <c r="A22" s="102">
        <v>21</v>
      </c>
      <c r="B22" s="102">
        <v>6.9067547786485504</v>
      </c>
      <c r="C22" s="102">
        <v>7.6341742475020302</v>
      </c>
      <c r="D22" s="102">
        <v>-0.72741946885347497</v>
      </c>
      <c r="E22" s="102">
        <v>-1.81141008236959</v>
      </c>
      <c r="F22" s="102">
        <v>-1.8251948785988299</v>
      </c>
      <c r="G22" s="37">
        <f t="shared" si="0"/>
        <v>1.81141008236959</v>
      </c>
      <c r="I22" s="102">
        <v>21</v>
      </c>
    </row>
    <row r="23" spans="1:9" x14ac:dyDescent="0.25">
      <c r="A23" s="102">
        <v>22</v>
      </c>
      <c r="B23" s="102">
        <v>7.6009024595420804</v>
      </c>
      <c r="C23" s="102">
        <v>7.3649759379934903</v>
      </c>
      <c r="D23" s="102">
        <v>0.23592652154859201</v>
      </c>
      <c r="E23" s="102">
        <v>0.587501019879343</v>
      </c>
      <c r="F23" s="102">
        <v>0.59303495908590598</v>
      </c>
      <c r="G23" s="37">
        <f t="shared" si="0"/>
        <v>0.587501019879343</v>
      </c>
      <c r="I23" s="102">
        <v>22</v>
      </c>
    </row>
    <row r="24" spans="1:9" x14ac:dyDescent="0.25">
      <c r="A24" s="102">
        <v>23</v>
      </c>
      <c r="B24" s="102">
        <v>7.4955419438842599</v>
      </c>
      <c r="C24" s="102">
        <v>7.6149024794718096</v>
      </c>
      <c r="D24" s="102">
        <v>-0.119360535587554</v>
      </c>
      <c r="E24" s="102">
        <v>-0.297229984703478</v>
      </c>
      <c r="F24" s="102">
        <v>-0.30088247454002598</v>
      </c>
      <c r="G24" s="37">
        <f t="shared" si="0"/>
        <v>0.297229984703478</v>
      </c>
      <c r="I24" s="102">
        <v>23</v>
      </c>
    </row>
    <row r="25" spans="1:9" x14ac:dyDescent="0.25">
      <c r="A25" s="102">
        <v>24</v>
      </c>
      <c r="B25" s="102">
        <v>8.4118326757584096</v>
      </c>
      <c r="C25" s="102">
        <v>8.3246365437215797</v>
      </c>
      <c r="D25" s="102">
        <v>8.71961320368317E-2</v>
      </c>
      <c r="E25" s="102">
        <v>0.21713462380117099</v>
      </c>
      <c r="F25" s="102">
        <v>0.22057426811307801</v>
      </c>
      <c r="G25" s="37">
        <f t="shared" si="0"/>
        <v>0.21713462380117099</v>
      </c>
      <c r="I25" s="102">
        <v>24</v>
      </c>
    </row>
    <row r="26" spans="1:9" x14ac:dyDescent="0.25">
      <c r="A26" s="102">
        <v>25</v>
      </c>
      <c r="B26" s="102">
        <v>7.4955419438842599</v>
      </c>
      <c r="C26" s="102">
        <v>7.7584568488488497</v>
      </c>
      <c r="D26" s="102">
        <v>-0.26291490496459702</v>
      </c>
      <c r="E26" s="102">
        <v>-0.65470712573689005</v>
      </c>
      <c r="F26" s="102">
        <v>-0.66462241577860903</v>
      </c>
      <c r="G26" s="37">
        <f t="shared" si="0"/>
        <v>0.65470712573689005</v>
      </c>
      <c r="I26" s="102">
        <v>25</v>
      </c>
    </row>
    <row r="27" spans="1:9" ht="15" customHeight="1" x14ac:dyDescent="0.25">
      <c r="A27" s="102">
        <v>26</v>
      </c>
      <c r="B27" s="102">
        <v>8.51719319141624</v>
      </c>
      <c r="C27" s="102">
        <v>8.7663299485541906</v>
      </c>
      <c r="D27" s="102">
        <v>-0.249136757137949</v>
      </c>
      <c r="E27" s="102">
        <v>-0.62039696913782905</v>
      </c>
      <c r="F27" s="102">
        <v>-0.63210172445552504</v>
      </c>
      <c r="G27" s="37">
        <f t="shared" si="0"/>
        <v>0.62039696913782905</v>
      </c>
      <c r="I27" s="102">
        <v>26</v>
      </c>
    </row>
    <row r="28" spans="1:9" x14ac:dyDescent="0.25">
      <c r="A28" s="102">
        <v>27</v>
      </c>
      <c r="B28" s="102">
        <v>8.7795574558837295</v>
      </c>
      <c r="C28" s="102">
        <v>8.3918174640307104</v>
      </c>
      <c r="D28" s="102">
        <v>0.387739991853016</v>
      </c>
      <c r="E28" s="102">
        <v>0.96554486187656996</v>
      </c>
      <c r="F28" s="102">
        <v>0.96877366066109205</v>
      </c>
      <c r="G28" s="37">
        <f t="shared" si="0"/>
        <v>0.96554486187656996</v>
      </c>
      <c r="I28" s="102">
        <v>27</v>
      </c>
    </row>
    <row r="29" spans="1:9" x14ac:dyDescent="0.25">
      <c r="A29" s="102">
        <v>28</v>
      </c>
      <c r="B29" s="102">
        <v>7.4383835300443097</v>
      </c>
      <c r="C29" s="102">
        <v>7.8648035294436403</v>
      </c>
      <c r="D29" s="102">
        <v>-0.426419999399335</v>
      </c>
      <c r="E29" s="102">
        <v>-1.06186529136132</v>
      </c>
      <c r="F29" s="102">
        <v>-1.07904037182268</v>
      </c>
      <c r="G29" s="37">
        <f t="shared" si="0"/>
        <v>1.06186529136132</v>
      </c>
      <c r="I29" s="102">
        <v>28</v>
      </c>
    </row>
    <row r="30" spans="1:9" x14ac:dyDescent="0.25">
      <c r="A30" s="102">
        <v>29</v>
      </c>
      <c r="B30" s="102">
        <v>8.2940496401020294</v>
      </c>
      <c r="C30" s="102">
        <v>8.3457459132579999</v>
      </c>
      <c r="D30" s="102">
        <v>-5.1696273155975803E-2</v>
      </c>
      <c r="E30" s="102">
        <v>-0.12873335733406099</v>
      </c>
      <c r="F30" s="102">
        <v>-0.12978133125674499</v>
      </c>
      <c r="G30" s="37">
        <f t="shared" si="0"/>
        <v>0.12873335733406099</v>
      </c>
      <c r="I30" s="102">
        <v>29</v>
      </c>
    </row>
    <row r="31" spans="1:9" x14ac:dyDescent="0.25">
      <c r="A31" s="102">
        <v>30</v>
      </c>
      <c r="B31" s="102">
        <v>9.5104449644265205</v>
      </c>
      <c r="C31" s="102">
        <v>9.2448753996975892</v>
      </c>
      <c r="D31" s="102">
        <v>0.26556956472893301</v>
      </c>
      <c r="E31" s="102">
        <v>0.661317723429524</v>
      </c>
      <c r="F31" s="102">
        <v>0.67091007480362697</v>
      </c>
      <c r="G31" s="37">
        <f t="shared" si="0"/>
        <v>0.661317723429524</v>
      </c>
      <c r="I31" s="102">
        <v>30</v>
      </c>
    </row>
    <row r="32" spans="1:9" x14ac:dyDescent="0.25">
      <c r="A32" s="102">
        <v>31</v>
      </c>
      <c r="B32" s="102">
        <v>8.1016777474545698</v>
      </c>
      <c r="C32" s="102">
        <v>7.9237381986756699</v>
      </c>
      <c r="D32" s="102">
        <v>0.177939548778902</v>
      </c>
      <c r="E32" s="102">
        <v>0.44310264780021202</v>
      </c>
      <c r="F32" s="102">
        <v>0.445304481285756</v>
      </c>
      <c r="G32" s="37">
        <f t="shared" si="0"/>
        <v>0.44310264780021202</v>
      </c>
      <c r="I32" s="102">
        <v>31</v>
      </c>
    </row>
    <row r="33" spans="1:9" x14ac:dyDescent="0.25">
      <c r="A33" s="102">
        <v>32</v>
      </c>
      <c r="B33" s="102">
        <v>7.8240460108562901</v>
      </c>
      <c r="C33" s="102">
        <v>7.4072767709565399</v>
      </c>
      <c r="D33" s="102">
        <v>0.41676923989974901</v>
      </c>
      <c r="E33" s="102">
        <v>1.0378331011209001</v>
      </c>
      <c r="F33" s="102">
        <v>1.04837723233868</v>
      </c>
      <c r="G33" s="37">
        <f t="shared" si="0"/>
        <v>1.0378331011209001</v>
      </c>
      <c r="I33" s="102">
        <v>32</v>
      </c>
    </row>
    <row r="34" spans="1:9" x14ac:dyDescent="0.25">
      <c r="A34" s="102">
        <v>33</v>
      </c>
      <c r="B34" s="102">
        <v>9.3926619287701403</v>
      </c>
      <c r="C34" s="102">
        <v>9.5781504154287909</v>
      </c>
      <c r="D34" s="102">
        <v>-0.185488486658654</v>
      </c>
      <c r="E34" s="102">
        <v>-0.46190091038743403</v>
      </c>
      <c r="F34" s="102">
        <v>-0.46678293260513398</v>
      </c>
      <c r="G34" s="37">
        <f t="shared" si="0"/>
        <v>0.46190091038743403</v>
      </c>
      <c r="I34" s="102">
        <v>33</v>
      </c>
    </row>
    <row r="35" spans="1:9" x14ac:dyDescent="0.25">
      <c r="A35" s="102">
        <v>34</v>
      </c>
      <c r="B35" s="102">
        <v>8.6995147482101896</v>
      </c>
      <c r="C35" s="102">
        <v>9.0193441866884996</v>
      </c>
      <c r="D35" s="102">
        <v>-0.31982943847830803</v>
      </c>
      <c r="E35" s="102">
        <v>-0.79643492414541195</v>
      </c>
      <c r="F35" s="102">
        <v>-0.80154923751129004</v>
      </c>
      <c r="G35" s="37">
        <f t="shared" si="0"/>
        <v>0.79643492414541195</v>
      </c>
      <c r="I35" s="102">
        <v>34</v>
      </c>
    </row>
    <row r="36" spans="1:9" x14ac:dyDescent="0.25">
      <c r="A36" s="102">
        <v>35</v>
      </c>
      <c r="B36" s="102">
        <v>10.819778284410299</v>
      </c>
      <c r="C36" s="102">
        <v>10.225478324191</v>
      </c>
      <c r="D36" s="102">
        <v>0.59429996021929898</v>
      </c>
      <c r="E36" s="102">
        <v>1.47991768984387</v>
      </c>
      <c r="F36" s="102">
        <v>1.5048339761556699</v>
      </c>
      <c r="G36" s="37">
        <f t="shared" si="0"/>
        <v>1.47991768984387</v>
      </c>
      <c r="I36" s="102">
        <v>35</v>
      </c>
    </row>
    <row r="37" spans="1:9" x14ac:dyDescent="0.25">
      <c r="A37" s="102">
        <v>36</v>
      </c>
      <c r="B37" s="102">
        <v>8.4118326757584096</v>
      </c>
      <c r="C37" s="102">
        <v>8.9476406461368807</v>
      </c>
      <c r="D37" s="102">
        <v>-0.53580797037846895</v>
      </c>
      <c r="E37" s="102">
        <v>-1.33426173111274</v>
      </c>
      <c r="F37" s="102">
        <v>-1.3409791834179099</v>
      </c>
      <c r="G37" s="37">
        <f t="shared" si="0"/>
        <v>1.33426173111274</v>
      </c>
      <c r="I37" s="102">
        <v>36</v>
      </c>
    </row>
    <row r="38" spans="1:9" x14ac:dyDescent="0.25">
      <c r="A38" s="102">
        <v>37</v>
      </c>
      <c r="B38" s="102">
        <v>9.3926619287701403</v>
      </c>
      <c r="C38" s="102">
        <v>9.3649463343902504</v>
      </c>
      <c r="D38" s="102">
        <v>2.7715594379882798E-2</v>
      </c>
      <c r="E38" s="102">
        <v>6.9016996723658505E-2</v>
      </c>
      <c r="F38" s="102">
        <v>6.9545479506189598E-2</v>
      </c>
      <c r="G38" s="37">
        <f t="shared" si="0"/>
        <v>6.9016996723658505E-2</v>
      </c>
      <c r="I38" s="102">
        <v>37</v>
      </c>
    </row>
    <row r="39" spans="1:9" x14ac:dyDescent="0.25">
      <c r="A39" s="102">
        <v>38</v>
      </c>
      <c r="B39" s="102">
        <v>9.5468126085973992</v>
      </c>
      <c r="C39" s="102">
        <v>9.8745917520555402</v>
      </c>
      <c r="D39" s="102">
        <v>-0.32777914345814102</v>
      </c>
      <c r="E39" s="102">
        <v>-0.81623117152249902</v>
      </c>
      <c r="F39" s="102">
        <v>-0.82591812025210798</v>
      </c>
      <c r="G39" s="37">
        <f t="shared" si="0"/>
        <v>0.81623117152249902</v>
      </c>
      <c r="I39" s="102">
        <v>38</v>
      </c>
    </row>
    <row r="40" spans="1:9" x14ac:dyDescent="0.25">
      <c r="A40" s="102">
        <v>39</v>
      </c>
      <c r="B40" s="102">
        <v>9.9034875525361308</v>
      </c>
      <c r="C40" s="102">
        <v>9.2245417880773495</v>
      </c>
      <c r="D40" s="102">
        <v>0.67894576445877197</v>
      </c>
      <c r="E40" s="102">
        <v>1.69070152199966</v>
      </c>
      <c r="F40" s="102">
        <v>1.7025348316497999</v>
      </c>
      <c r="G40" s="37">
        <f t="shared" si="0"/>
        <v>1.69070152199966</v>
      </c>
      <c r="I40" s="102">
        <v>39</v>
      </c>
    </row>
    <row r="41" spans="1:9" x14ac:dyDescent="0.25">
      <c r="A41" s="102">
        <v>40</v>
      </c>
      <c r="B41" s="102">
        <v>7.3132203870902996</v>
      </c>
      <c r="C41" s="102">
        <v>7.93485772114198</v>
      </c>
      <c r="D41" s="102">
        <v>-0.62163733405167798</v>
      </c>
      <c r="E41" s="102">
        <v>-1.5479928468966799</v>
      </c>
      <c r="F41" s="102">
        <v>-1.5615667410855201</v>
      </c>
      <c r="G41" s="37">
        <f t="shared" si="0"/>
        <v>1.5479928468966799</v>
      </c>
      <c r="I41" s="102">
        <v>40</v>
      </c>
    </row>
    <row r="42" spans="1:9" x14ac:dyDescent="0.25">
      <c r="A42" s="102">
        <v>41</v>
      </c>
      <c r="B42" s="102">
        <v>8.6995147482101896</v>
      </c>
      <c r="C42" s="102">
        <v>8.3779735483977493</v>
      </c>
      <c r="D42" s="102">
        <v>0.32154119981243701</v>
      </c>
      <c r="E42" s="102">
        <v>0.80069752897249702</v>
      </c>
      <c r="F42" s="102">
        <v>0.80377796369224497</v>
      </c>
      <c r="G42" s="37">
        <f t="shared" si="0"/>
        <v>0.80069752897249702</v>
      </c>
      <c r="I42" s="102">
        <v>41</v>
      </c>
    </row>
    <row r="43" spans="1:9" x14ac:dyDescent="0.25">
      <c r="A43" s="102">
        <v>42</v>
      </c>
      <c r="B43" s="102">
        <v>8.51719319141624</v>
      </c>
      <c r="C43" s="102">
        <v>8.6330305662887898</v>
      </c>
      <c r="D43" s="102">
        <v>-0.11583737487255</v>
      </c>
      <c r="E43" s="102">
        <v>-0.28845665773846502</v>
      </c>
      <c r="F43" s="102">
        <v>-0.28966423591731999</v>
      </c>
      <c r="G43" s="37">
        <f t="shared" si="0"/>
        <v>0.28845665773846502</v>
      </c>
      <c r="I43" s="102">
        <v>42</v>
      </c>
    </row>
    <row r="44" spans="1:9" x14ac:dyDescent="0.25">
      <c r="A44" s="102">
        <v>43</v>
      </c>
      <c r="B44" s="102">
        <v>8.0063675676502495</v>
      </c>
      <c r="C44" s="102">
        <v>8.0372376606749594</v>
      </c>
      <c r="D44" s="102">
        <v>-3.0870093024713399E-2</v>
      </c>
      <c r="E44" s="102">
        <v>-7.6872286408266099E-2</v>
      </c>
      <c r="F44" s="102">
        <v>-7.7301780949723897E-2</v>
      </c>
      <c r="G44" s="37">
        <f t="shared" si="0"/>
        <v>7.6872286408266099E-2</v>
      </c>
      <c r="I44" s="102">
        <v>43</v>
      </c>
    </row>
    <row r="45" spans="1:9" x14ac:dyDescent="0.25">
      <c r="A45" s="102">
        <v>44</v>
      </c>
      <c r="B45" s="102">
        <v>8.0864102753237805</v>
      </c>
      <c r="C45" s="102">
        <v>8.0372376606749594</v>
      </c>
      <c r="D45" s="102">
        <v>4.9172614648822902E-2</v>
      </c>
      <c r="E45" s="102">
        <v>0.122448977192958</v>
      </c>
      <c r="F45" s="102">
        <v>0.123133114087653</v>
      </c>
      <c r="G45" s="37">
        <f t="shared" si="0"/>
        <v>0.122448977192958</v>
      </c>
      <c r="I45" s="102">
        <v>44</v>
      </c>
    </row>
    <row r="46" spans="1:9" x14ac:dyDescent="0.25">
      <c r="A46" s="102">
        <v>45</v>
      </c>
      <c r="B46" s="102">
        <v>9.2103403719761801</v>
      </c>
      <c r="C46" s="102">
        <v>9.3923630996619192</v>
      </c>
      <c r="D46" s="102">
        <v>-0.18202272768573699</v>
      </c>
      <c r="E46" s="102">
        <v>-0.45327052446100402</v>
      </c>
      <c r="F46" s="102">
        <v>-0.45709341638755102</v>
      </c>
      <c r="G46" s="37">
        <f t="shared" si="0"/>
        <v>0.45327052446100402</v>
      </c>
      <c r="I46" s="102">
        <v>45</v>
      </c>
    </row>
    <row r="47" spans="1:9" x14ac:dyDescent="0.25">
      <c r="A47" s="102">
        <v>46</v>
      </c>
      <c r="B47" s="102">
        <v>8.7795574558837295</v>
      </c>
      <c r="C47" s="102">
        <v>8.0243901117643404</v>
      </c>
      <c r="D47" s="102">
        <v>0.75516734411939301</v>
      </c>
      <c r="E47" s="102">
        <v>1.8805074645172499</v>
      </c>
      <c r="F47" s="102">
        <v>1.89215278881477</v>
      </c>
      <c r="G47" s="37">
        <f t="shared" si="0"/>
        <v>1.8805074645172499</v>
      </c>
      <c r="I47" s="102">
        <v>46</v>
      </c>
    </row>
    <row r="48" spans="1:9" x14ac:dyDescent="0.25">
      <c r="A48" s="102">
        <v>47</v>
      </c>
      <c r="B48" s="102">
        <v>8.51719319141624</v>
      </c>
      <c r="C48" s="102">
        <v>7.8402680606763502</v>
      </c>
      <c r="D48" s="102">
        <v>0.67692513073988703</v>
      </c>
      <c r="E48" s="102">
        <v>1.6856697673548</v>
      </c>
      <c r="F48" s="102">
        <v>1.69533767023872</v>
      </c>
      <c r="G48" s="37">
        <f t="shared" si="0"/>
        <v>1.6856697673548</v>
      </c>
      <c r="I48" s="102">
        <v>48</v>
      </c>
    </row>
    <row r="49" spans="1:9" x14ac:dyDescent="0.25">
      <c r="A49" s="102">
        <v>48</v>
      </c>
      <c r="B49" s="102">
        <v>6.6846117276679298</v>
      </c>
      <c r="C49" s="102">
        <v>7.2249085290054396</v>
      </c>
      <c r="D49" s="102">
        <v>-0.54029680133751801</v>
      </c>
      <c r="E49" s="102">
        <v>-1.34543975700486</v>
      </c>
      <c r="F49" s="102">
        <v>-1.36988776269935</v>
      </c>
      <c r="G49" s="37">
        <f t="shared" si="0"/>
        <v>1.34543975700486</v>
      </c>
      <c r="I49" s="102">
        <v>49</v>
      </c>
    </row>
    <row r="50" spans="1:9" x14ac:dyDescent="0.25">
      <c r="A50" s="102">
        <v>49</v>
      </c>
      <c r="B50" s="102">
        <v>7.6009024595420804</v>
      </c>
      <c r="C50" s="102">
        <v>7.71028781828619</v>
      </c>
      <c r="D50" s="102">
        <v>-0.109385358744106</v>
      </c>
      <c r="E50" s="102">
        <v>-0.27238993479923002</v>
      </c>
      <c r="F50" s="102">
        <v>-0.27541840444959498</v>
      </c>
      <c r="G50" s="37">
        <f t="shared" si="0"/>
        <v>0.27238993479923002</v>
      </c>
      <c r="I50" s="102">
        <v>50</v>
      </c>
    </row>
    <row r="51" spans="1:9" x14ac:dyDescent="0.25">
      <c r="A51" s="102">
        <v>50</v>
      </c>
      <c r="B51" s="102">
        <v>7.4955419438842599</v>
      </c>
      <c r="C51" s="102">
        <v>8.0264973112893205</v>
      </c>
      <c r="D51" s="102">
        <v>-0.530955367405059</v>
      </c>
      <c r="E51" s="102">
        <v>-1.3221778450907899</v>
      </c>
      <c r="F51" s="102">
        <v>-1.3327177041476901</v>
      </c>
      <c r="G51" s="37">
        <f t="shared" si="0"/>
        <v>1.3221778450907899</v>
      </c>
      <c r="I51" s="102">
        <v>51</v>
      </c>
    </row>
    <row r="52" spans="1:9" x14ac:dyDescent="0.25">
      <c r="A52" s="102">
        <v>51</v>
      </c>
      <c r="B52" s="102">
        <v>9.9034875525361308</v>
      </c>
      <c r="C52" s="102">
        <v>9.5736158171500207</v>
      </c>
      <c r="D52" s="102">
        <v>0.32987173538610798</v>
      </c>
      <c r="E52" s="102">
        <v>0.82144211552236102</v>
      </c>
      <c r="F52" s="102">
        <v>0.82886260599307804</v>
      </c>
      <c r="G52" s="37">
        <f t="shared" si="0"/>
        <v>0.82144211552236102</v>
      </c>
      <c r="I52" s="102">
        <v>52</v>
      </c>
    </row>
    <row r="53" spans="1:9" x14ac:dyDescent="0.25">
      <c r="A53" s="102">
        <v>52</v>
      </c>
      <c r="B53" s="102">
        <v>8.6827076298938106</v>
      </c>
      <c r="C53" s="102">
        <v>9.3798926296913407</v>
      </c>
      <c r="D53" s="102">
        <v>-0.69718499979752702</v>
      </c>
      <c r="E53" s="102">
        <v>-1.73612061813604</v>
      </c>
      <c r="F53" s="102">
        <v>-1.7495581882398099</v>
      </c>
      <c r="G53" s="37">
        <f t="shared" si="0"/>
        <v>1.73612061813604</v>
      </c>
      <c r="I53" s="102">
        <v>53</v>
      </c>
    </row>
    <row r="54" spans="1:9" x14ac:dyDescent="0.25">
      <c r="A54" s="102">
        <v>53</v>
      </c>
      <c r="B54" s="102">
        <v>8.1605182474774995</v>
      </c>
      <c r="C54" s="102">
        <v>8.6070808865673705</v>
      </c>
      <c r="D54" s="102">
        <v>-0.44656263908986599</v>
      </c>
      <c r="E54" s="102">
        <v>-1.1120242191646601</v>
      </c>
      <c r="F54" s="102">
        <v>-1.1194021202440001</v>
      </c>
      <c r="G54" s="37">
        <f t="shared" si="0"/>
        <v>1.1120242191646601</v>
      </c>
      <c r="I54" s="102">
        <v>54</v>
      </c>
    </row>
    <row r="55" spans="1:9" x14ac:dyDescent="0.25">
      <c r="A55" s="102">
        <v>54</v>
      </c>
      <c r="B55" s="102">
        <v>8.0063675676502495</v>
      </c>
      <c r="C55" s="102">
        <v>8.290537135308</v>
      </c>
      <c r="D55" s="102">
        <v>-0.28416956765775803</v>
      </c>
      <c r="E55" s="102">
        <v>-0.70763519811916997</v>
      </c>
      <c r="F55" s="102">
        <v>-0.71201616399252599</v>
      </c>
      <c r="G55" s="37">
        <f t="shared" si="0"/>
        <v>0.70763519811916997</v>
      </c>
      <c r="I55" s="102">
        <v>55</v>
      </c>
    </row>
    <row r="56" spans="1:9" x14ac:dyDescent="0.25">
      <c r="A56" s="102">
        <v>55</v>
      </c>
      <c r="B56" s="102">
        <v>9.01176747459618</v>
      </c>
      <c r="C56" s="102">
        <v>9.5155609801886705</v>
      </c>
      <c r="D56" s="102">
        <v>-0.50379350559248703</v>
      </c>
      <c r="E56" s="102">
        <v>-1.2545397456860901</v>
      </c>
      <c r="F56" s="102">
        <v>-1.2643044868976101</v>
      </c>
      <c r="G56" s="37">
        <f t="shared" si="0"/>
        <v>1.2545397456860901</v>
      </c>
      <c r="I56" s="102">
        <v>56</v>
      </c>
    </row>
    <row r="57" spans="1:9" x14ac:dyDescent="0.25">
      <c r="A57" s="102">
        <v>56</v>
      </c>
      <c r="B57" s="102">
        <v>8.6995147482101896</v>
      </c>
      <c r="C57" s="102">
        <v>8.7469256717011703</v>
      </c>
      <c r="D57" s="102">
        <v>-4.7410923490982498E-2</v>
      </c>
      <c r="E57" s="102">
        <v>-0.118062037796954</v>
      </c>
      <c r="F57" s="102">
        <v>-0.118812548952831</v>
      </c>
      <c r="G57" s="37">
        <f t="shared" si="0"/>
        <v>0.118062037796954</v>
      </c>
      <c r="I57" s="102">
        <v>57</v>
      </c>
    </row>
    <row r="58" spans="1:9" x14ac:dyDescent="0.25">
      <c r="A58" s="102">
        <v>57</v>
      </c>
      <c r="B58" s="102">
        <v>9.3926619287701403</v>
      </c>
      <c r="C58" s="102">
        <v>9.5267542951160102</v>
      </c>
      <c r="D58" s="102">
        <v>-0.13409236634587501</v>
      </c>
      <c r="E58" s="102">
        <v>-0.33391498958717403</v>
      </c>
      <c r="F58" s="102">
        <v>-0.33681430063390699</v>
      </c>
      <c r="G58" s="37">
        <f t="shared" si="0"/>
        <v>0.33391498958717403</v>
      </c>
      <c r="I58" s="102">
        <v>58</v>
      </c>
    </row>
    <row r="59" spans="1:9" x14ac:dyDescent="0.25">
      <c r="A59" s="102">
        <v>58</v>
      </c>
      <c r="B59" s="102">
        <v>8.51719319141624</v>
      </c>
      <c r="C59" s="102">
        <v>7.9301330966389498</v>
      </c>
      <c r="D59" s="102">
        <v>0.58706009477729304</v>
      </c>
      <c r="E59" s="102">
        <v>1.46188907524365</v>
      </c>
      <c r="F59" s="102">
        <v>1.4779563274938601</v>
      </c>
      <c r="G59" s="37">
        <f t="shared" si="0"/>
        <v>1.46188907524365</v>
      </c>
      <c r="I59" s="102">
        <v>59</v>
      </c>
    </row>
    <row r="60" spans="1:9" x14ac:dyDescent="0.25">
      <c r="A60" s="102">
        <v>59</v>
      </c>
      <c r="B60" s="102">
        <v>8.51719319141624</v>
      </c>
      <c r="C60" s="102">
        <v>9.1523640752204702</v>
      </c>
      <c r="D60" s="102">
        <v>-0.63517088380423203</v>
      </c>
      <c r="E60" s="102">
        <v>-1.58169390869348</v>
      </c>
      <c r="F60" s="102">
        <v>-1.59236080845422</v>
      </c>
      <c r="G60" s="37">
        <f t="shared" si="0"/>
        <v>1.58169390869348</v>
      </c>
      <c r="I60" s="102">
        <v>60</v>
      </c>
    </row>
    <row r="61" spans="1:9" x14ac:dyDescent="0.25">
      <c r="A61" s="102">
        <v>60</v>
      </c>
      <c r="B61" s="102">
        <v>7.3777589082278698</v>
      </c>
      <c r="C61" s="102">
        <v>7.71028781828619</v>
      </c>
      <c r="D61" s="102">
        <v>-0.33252891005831597</v>
      </c>
      <c r="E61" s="102">
        <v>-0.828058975804421</v>
      </c>
      <c r="F61" s="102">
        <v>-0.83726545209652403</v>
      </c>
      <c r="G61" s="37">
        <f t="shared" si="0"/>
        <v>0.828058975804421</v>
      </c>
      <c r="I61" s="102">
        <v>61</v>
      </c>
    </row>
    <row r="62" spans="1:9" x14ac:dyDescent="0.25">
      <c r="A62" s="102">
        <v>61</v>
      </c>
      <c r="B62" s="102">
        <v>10.165851817003601</v>
      </c>
      <c r="C62" s="102">
        <v>10.112061771407101</v>
      </c>
      <c r="D62" s="102">
        <v>5.3790045596542803E-2</v>
      </c>
      <c r="E62" s="102">
        <v>0.13394724103036701</v>
      </c>
      <c r="F62" s="102">
        <v>0.135933309008654</v>
      </c>
      <c r="G62" s="37">
        <f t="shared" si="0"/>
        <v>0.13394724103036701</v>
      </c>
      <c r="I62" s="102">
        <v>62</v>
      </c>
    </row>
    <row r="63" spans="1:9" x14ac:dyDescent="0.25">
      <c r="A63" s="102">
        <v>62</v>
      </c>
      <c r="B63" s="102">
        <v>8.1605182474774995</v>
      </c>
      <c r="C63" s="102">
        <v>8.1405141375744705</v>
      </c>
      <c r="D63" s="102">
        <v>2.00041099030361E-2</v>
      </c>
      <c r="E63" s="102">
        <v>4.9813962807872099E-2</v>
      </c>
      <c r="F63" s="102">
        <v>5.0267122953946801E-2</v>
      </c>
      <c r="G63" s="37">
        <f t="shared" si="0"/>
        <v>4.9813962807872099E-2</v>
      </c>
      <c r="I63" s="102">
        <v>63</v>
      </c>
    </row>
    <row r="64" spans="1:9" x14ac:dyDescent="0.25">
      <c r="A64" s="102">
        <v>63</v>
      </c>
      <c r="B64" s="102">
        <v>9.8521942581485806</v>
      </c>
      <c r="C64" s="102">
        <v>9.9211241169792697</v>
      </c>
      <c r="D64" s="102">
        <v>-6.8929858830696106E-2</v>
      </c>
      <c r="E64" s="102">
        <v>-0.17164819833463399</v>
      </c>
      <c r="F64" s="102">
        <v>-0.173776117582987</v>
      </c>
      <c r="G64" s="37">
        <f t="shared" si="0"/>
        <v>0.17164819833463399</v>
      </c>
      <c r="I64" s="102">
        <v>64</v>
      </c>
    </row>
    <row r="65" spans="1:9" x14ac:dyDescent="0.25">
      <c r="A65" s="102">
        <v>64</v>
      </c>
      <c r="B65" s="102">
        <v>8.9746180384551106</v>
      </c>
      <c r="C65" s="102">
        <v>9.055746565882</v>
      </c>
      <c r="D65" s="102">
        <v>-8.1128527426891098E-2</v>
      </c>
      <c r="E65" s="102">
        <v>-0.20202515720468101</v>
      </c>
      <c r="F65" s="102">
        <v>-0.20333645329538899</v>
      </c>
      <c r="G65" s="37">
        <f t="shared" si="0"/>
        <v>0.20202515720468101</v>
      </c>
      <c r="I65" s="102">
        <v>65</v>
      </c>
    </row>
    <row r="66" spans="1:9" x14ac:dyDescent="0.25">
      <c r="A66" s="102">
        <v>65</v>
      </c>
      <c r="B66" s="102">
        <v>9.7111156598886694</v>
      </c>
      <c r="C66" s="102">
        <v>9.9676210771074096</v>
      </c>
      <c r="D66" s="102">
        <v>-0.25650541721873499</v>
      </c>
      <c r="E66" s="102">
        <v>-0.63874630639838903</v>
      </c>
      <c r="F66" s="102">
        <v>-0.64701824068953495</v>
      </c>
      <c r="G66" s="37">
        <f t="shared" si="0"/>
        <v>0.63874630639838903</v>
      </c>
      <c r="I66" s="102">
        <v>66</v>
      </c>
    </row>
    <row r="67" spans="1:9" x14ac:dyDescent="0.25">
      <c r="A67" s="102">
        <v>66</v>
      </c>
      <c r="B67" s="102">
        <v>7.3132203870902996</v>
      </c>
      <c r="C67" s="102">
        <v>7.2837888616522299</v>
      </c>
      <c r="D67" s="102">
        <v>2.9431525438069699E-2</v>
      </c>
      <c r="E67" s="102">
        <v>7.3289984940965905E-2</v>
      </c>
      <c r="F67" s="102">
        <v>7.4753555074900002E-2</v>
      </c>
      <c r="G67" s="37">
        <f t="shared" ref="G67:G119" si="1">ABS(E67)</f>
        <v>7.3289984940965905E-2</v>
      </c>
      <c r="I67" s="102">
        <v>67</v>
      </c>
    </row>
    <row r="68" spans="1:9" x14ac:dyDescent="0.25">
      <c r="A68" s="102">
        <v>67</v>
      </c>
      <c r="B68" s="102">
        <v>9.3056505517805093</v>
      </c>
      <c r="C68" s="102">
        <v>8.7597064209056708</v>
      </c>
      <c r="D68" s="102">
        <v>0.54594413087483895</v>
      </c>
      <c r="E68" s="102">
        <v>1.3595026603232001</v>
      </c>
      <c r="F68" s="102">
        <v>1.36812471411207</v>
      </c>
      <c r="G68" s="37">
        <f t="shared" si="1"/>
        <v>1.3595026603232001</v>
      </c>
      <c r="I68" s="102">
        <v>68</v>
      </c>
    </row>
    <row r="69" spans="1:9" x14ac:dyDescent="0.25">
      <c r="A69" s="102">
        <v>68</v>
      </c>
      <c r="B69" s="102">
        <v>8.0063675676502495</v>
      </c>
      <c r="C69" s="102">
        <v>8.4103301159570307</v>
      </c>
      <c r="D69" s="102">
        <v>-0.40396254830678702</v>
      </c>
      <c r="E69" s="102">
        <v>-1.0059420516417601</v>
      </c>
      <c r="F69" s="102">
        <v>-1.0116090127781701</v>
      </c>
      <c r="G69" s="37">
        <f t="shared" si="1"/>
        <v>1.0059420516417601</v>
      </c>
      <c r="I69" s="102">
        <v>69</v>
      </c>
    </row>
    <row r="70" spans="1:9" x14ac:dyDescent="0.25">
      <c r="A70" s="102">
        <v>69</v>
      </c>
      <c r="B70" s="102">
        <v>7.90100705199242</v>
      </c>
      <c r="C70" s="102">
        <v>8.0280483180332407</v>
      </c>
      <c r="D70" s="102">
        <v>-0.127041266040815</v>
      </c>
      <c r="E70" s="102">
        <v>-0.31635643536739699</v>
      </c>
      <c r="F70" s="102">
        <v>-0.31953519729872198</v>
      </c>
      <c r="G70" s="37">
        <f t="shared" si="1"/>
        <v>0.31635643536739699</v>
      </c>
      <c r="I70" s="102">
        <v>71</v>
      </c>
    </row>
    <row r="71" spans="1:9" x14ac:dyDescent="0.25">
      <c r="A71" s="102">
        <v>70</v>
      </c>
      <c r="B71" s="102">
        <v>8.51719319141624</v>
      </c>
      <c r="C71" s="102">
        <v>8.4107151073918107</v>
      </c>
      <c r="D71" s="102">
        <v>0.106478084024433</v>
      </c>
      <c r="E71" s="102">
        <v>0.26515027877553998</v>
      </c>
      <c r="F71" s="102">
        <v>0.267107568447842</v>
      </c>
      <c r="G71" s="37">
        <f t="shared" si="1"/>
        <v>0.26515027877553998</v>
      </c>
      <c r="I71" s="102">
        <v>72</v>
      </c>
    </row>
    <row r="72" spans="1:9" x14ac:dyDescent="0.25">
      <c r="A72" s="102">
        <v>71</v>
      </c>
      <c r="B72" s="102">
        <v>10.3089526606443</v>
      </c>
      <c r="C72" s="102">
        <v>9.6251501976816698</v>
      </c>
      <c r="D72" s="102">
        <v>0.68380246296262504</v>
      </c>
      <c r="E72" s="102">
        <v>1.70279560665589</v>
      </c>
      <c r="F72" s="102">
        <v>1.71888222413012</v>
      </c>
      <c r="G72" s="37">
        <f t="shared" si="1"/>
        <v>1.70279560665589</v>
      </c>
      <c r="I72" s="102">
        <v>73</v>
      </c>
    </row>
    <row r="73" spans="1:9" x14ac:dyDescent="0.25">
      <c r="A73" s="102">
        <v>72</v>
      </c>
      <c r="B73" s="102">
        <v>8.9871968206619695</v>
      </c>
      <c r="C73" s="102">
        <v>8.6369813083197098</v>
      </c>
      <c r="D73" s="102">
        <v>0.350215512342265</v>
      </c>
      <c r="E73" s="102">
        <v>0.872101912612949</v>
      </c>
      <c r="F73" s="102">
        <v>0.87782074230166096</v>
      </c>
      <c r="G73" s="37">
        <f t="shared" si="1"/>
        <v>0.872101912612949</v>
      </c>
      <c r="I73" s="102">
        <v>74</v>
      </c>
    </row>
    <row r="74" spans="1:9" x14ac:dyDescent="0.25">
      <c r="A74" s="102">
        <v>73</v>
      </c>
      <c r="B74" s="102">
        <v>9.6158054800843509</v>
      </c>
      <c r="C74" s="102">
        <v>9.9074243057448097</v>
      </c>
      <c r="D74" s="102">
        <v>-0.29161882566045899</v>
      </c>
      <c r="E74" s="102">
        <v>-0.72618523923029599</v>
      </c>
      <c r="F74" s="102">
        <v>-0.73507277124508497</v>
      </c>
      <c r="G74" s="37">
        <f t="shared" si="1"/>
        <v>0.72618523923029599</v>
      </c>
      <c r="I74" s="102">
        <v>75</v>
      </c>
    </row>
    <row r="75" spans="1:9" x14ac:dyDescent="0.25">
      <c r="A75" s="102">
        <v>74</v>
      </c>
      <c r="B75" s="102">
        <v>9.6158054800843509</v>
      </c>
      <c r="C75" s="102">
        <v>9.4469679693720199</v>
      </c>
      <c r="D75" s="102">
        <v>0.168837510712329</v>
      </c>
      <c r="E75" s="102">
        <v>0.42043687622018</v>
      </c>
      <c r="F75" s="102">
        <v>0.42385976199722503</v>
      </c>
      <c r="G75" s="37">
        <f t="shared" si="1"/>
        <v>0.42043687622018</v>
      </c>
      <c r="I75" s="102">
        <v>76</v>
      </c>
    </row>
    <row r="76" spans="1:9" x14ac:dyDescent="0.25">
      <c r="A76" s="102">
        <v>75</v>
      </c>
      <c r="B76" s="102">
        <v>8.6995147482101896</v>
      </c>
      <c r="C76" s="102">
        <v>9.4098832120656901</v>
      </c>
      <c r="D76" s="102">
        <v>-0.71036846385550101</v>
      </c>
      <c r="E76" s="102">
        <v>-1.76894990129065</v>
      </c>
      <c r="F76" s="102">
        <v>-1.78294818014088</v>
      </c>
      <c r="G76" s="37">
        <f t="shared" si="1"/>
        <v>1.76894990129065</v>
      </c>
      <c r="I76" s="102">
        <v>77</v>
      </c>
    </row>
    <row r="77" spans="1:9" x14ac:dyDescent="0.25">
      <c r="A77" s="102">
        <v>76</v>
      </c>
      <c r="B77" s="102">
        <v>8.6995147482101896</v>
      </c>
      <c r="C77" s="102">
        <v>9.2592969547703401</v>
      </c>
      <c r="D77" s="102">
        <v>-0.55978220656014699</v>
      </c>
      <c r="E77" s="102">
        <v>-1.3939620484620201</v>
      </c>
      <c r="F77" s="102">
        <v>-1.40391776582767</v>
      </c>
      <c r="G77" s="37">
        <f t="shared" si="1"/>
        <v>1.3939620484620201</v>
      </c>
      <c r="I77" s="102">
        <v>78</v>
      </c>
    </row>
    <row r="78" spans="1:9" x14ac:dyDescent="0.25">
      <c r="A78" s="102">
        <v>77</v>
      </c>
      <c r="B78" s="102">
        <v>8.6995147482101896</v>
      </c>
      <c r="C78" s="102">
        <v>9.3010127716180993</v>
      </c>
      <c r="D78" s="102">
        <v>-0.60149802340790803</v>
      </c>
      <c r="E78" s="102">
        <v>-1.49784220904038</v>
      </c>
      <c r="F78" s="102">
        <v>-1.5088228384394899</v>
      </c>
      <c r="G78" s="37">
        <f t="shared" si="1"/>
        <v>1.49784220904038</v>
      </c>
      <c r="I78" s="102">
        <v>79</v>
      </c>
    </row>
    <row r="79" spans="1:9" x14ac:dyDescent="0.25">
      <c r="A79" s="102">
        <v>78</v>
      </c>
      <c r="B79" s="102">
        <v>8.2940496401020294</v>
      </c>
      <c r="C79" s="102">
        <v>8.9812865962545008</v>
      </c>
      <c r="D79" s="102">
        <v>-0.68723695615247704</v>
      </c>
      <c r="E79" s="102">
        <v>-1.7113481349539501</v>
      </c>
      <c r="F79" s="102">
        <v>-1.7222398418660001</v>
      </c>
      <c r="G79" s="37">
        <f t="shared" si="1"/>
        <v>1.7113481349539501</v>
      </c>
      <c r="I79" s="102">
        <v>80</v>
      </c>
    </row>
    <row r="80" spans="1:9" x14ac:dyDescent="0.25">
      <c r="A80" s="102">
        <v>79</v>
      </c>
      <c r="B80" s="102">
        <v>8.9226582995244001</v>
      </c>
      <c r="C80" s="102">
        <v>8.7469256717011703</v>
      </c>
      <c r="D80" s="102">
        <v>0.17573262782322799</v>
      </c>
      <c r="E80" s="102">
        <v>0.43760700320823998</v>
      </c>
      <c r="F80" s="102">
        <v>0.44038883675885598</v>
      </c>
      <c r="G80" s="37">
        <f t="shared" si="1"/>
        <v>0.43760700320823998</v>
      </c>
      <c r="I80" s="102">
        <v>81</v>
      </c>
    </row>
    <row r="81" spans="1:9" x14ac:dyDescent="0.25">
      <c r="A81" s="102">
        <v>80</v>
      </c>
      <c r="B81" s="102">
        <v>9.6158054800843509</v>
      </c>
      <c r="C81" s="102">
        <v>8.9207453206566694</v>
      </c>
      <c r="D81" s="102">
        <v>0.69506015942767996</v>
      </c>
      <c r="E81" s="102">
        <v>1.7308293695041701</v>
      </c>
      <c r="F81" s="102">
        <v>1.7417435440493001</v>
      </c>
      <c r="G81" s="37">
        <f t="shared" si="1"/>
        <v>1.7308293695041701</v>
      </c>
      <c r="I81" s="102">
        <v>82</v>
      </c>
    </row>
    <row r="82" spans="1:9" x14ac:dyDescent="0.25">
      <c r="A82" s="102">
        <v>81</v>
      </c>
      <c r="B82" s="102">
        <v>10.4631033404715</v>
      </c>
      <c r="C82" s="102">
        <v>9.6877931948670106</v>
      </c>
      <c r="D82" s="102">
        <v>0.77531014560453904</v>
      </c>
      <c r="E82" s="102">
        <v>1.9306667952193499</v>
      </c>
      <c r="F82" s="102">
        <v>1.9499535778222099</v>
      </c>
      <c r="G82" s="37">
        <f t="shared" si="1"/>
        <v>1.9306667952193499</v>
      </c>
      <c r="I82" s="102">
        <v>83</v>
      </c>
    </row>
    <row r="83" spans="1:9" x14ac:dyDescent="0.25">
      <c r="A83" s="102">
        <v>82</v>
      </c>
      <c r="B83" s="102">
        <v>8.1605182474774995</v>
      </c>
      <c r="C83" s="102">
        <v>7.8588455526448699</v>
      </c>
      <c r="D83" s="102">
        <v>0.30167269483263598</v>
      </c>
      <c r="E83" s="102">
        <v>0.75122124770283605</v>
      </c>
      <c r="F83" s="102">
        <v>0.76004420140740603</v>
      </c>
      <c r="G83" s="37">
        <f t="shared" si="1"/>
        <v>0.75122124770283605</v>
      </c>
      <c r="I83" s="102">
        <v>84</v>
      </c>
    </row>
    <row r="84" spans="1:9" x14ac:dyDescent="0.25">
      <c r="A84" s="102">
        <v>83</v>
      </c>
      <c r="B84" s="102">
        <v>7.3132203870902996</v>
      </c>
      <c r="C84" s="102">
        <v>7.7314819329033799</v>
      </c>
      <c r="D84" s="102">
        <v>-0.418261545813082</v>
      </c>
      <c r="E84" s="102">
        <v>-1.0415492210395101</v>
      </c>
      <c r="F84" s="102">
        <v>-1.0528731086707399</v>
      </c>
      <c r="G84" s="37">
        <f t="shared" si="1"/>
        <v>1.0415492210395101</v>
      </c>
      <c r="I84" s="102">
        <v>85</v>
      </c>
    </row>
    <row r="85" spans="1:9" x14ac:dyDescent="0.25">
      <c r="A85" s="102">
        <v>84</v>
      </c>
      <c r="B85" s="102">
        <v>8.4338115824771904</v>
      </c>
      <c r="C85" s="102">
        <v>8.1405141375744705</v>
      </c>
      <c r="D85" s="102">
        <v>0.29329744490271797</v>
      </c>
      <c r="E85" s="102">
        <v>0.73036531407030603</v>
      </c>
      <c r="F85" s="102">
        <v>0.73700948437429403</v>
      </c>
      <c r="G85" s="37">
        <f t="shared" si="1"/>
        <v>0.73036531407030603</v>
      </c>
      <c r="I85" s="102">
        <v>86</v>
      </c>
    </row>
    <row r="86" spans="1:9" x14ac:dyDescent="0.25">
      <c r="A86" s="102">
        <v>85</v>
      </c>
      <c r="B86" s="102">
        <v>8.4338115824771904</v>
      </c>
      <c r="C86" s="102">
        <v>8.5017964633980192</v>
      </c>
      <c r="D86" s="102">
        <v>-6.7984880920835905E-2</v>
      </c>
      <c r="E86" s="102">
        <v>-0.16929502717709699</v>
      </c>
      <c r="F86" s="102">
        <v>-0.17047725798128999</v>
      </c>
      <c r="G86" s="37">
        <f t="shared" si="1"/>
        <v>0.16929502717709699</v>
      </c>
      <c r="I86" s="102">
        <v>87</v>
      </c>
    </row>
    <row r="87" spans="1:9" x14ac:dyDescent="0.25">
      <c r="A87" s="102">
        <v>86</v>
      </c>
      <c r="B87" s="102">
        <v>11.4240942512636</v>
      </c>
      <c r="C87" s="102">
        <v>11.254721496977</v>
      </c>
      <c r="D87" s="102">
        <v>0.169372754286648</v>
      </c>
      <c r="E87" s="102">
        <v>0.42176973249989003</v>
      </c>
      <c r="F87" s="102">
        <v>0.43807572642001402</v>
      </c>
      <c r="G87" s="37">
        <f t="shared" si="1"/>
        <v>0.42176973249989003</v>
      </c>
      <c r="I87" s="102">
        <v>88</v>
      </c>
    </row>
    <row r="88" spans="1:9" x14ac:dyDescent="0.25">
      <c r="A88" s="102">
        <v>87</v>
      </c>
      <c r="B88" s="102">
        <v>9.6158054800843509</v>
      </c>
      <c r="C88" s="102">
        <v>9.6579688717295298</v>
      </c>
      <c r="D88" s="102">
        <v>-4.2163391645182499E-2</v>
      </c>
      <c r="E88" s="102">
        <v>-0.104994705260447</v>
      </c>
      <c r="F88" s="102">
        <v>-0.10601588043405399</v>
      </c>
      <c r="G88" s="37">
        <f t="shared" si="1"/>
        <v>0.104994705260447</v>
      </c>
      <c r="I88" s="102">
        <v>89</v>
      </c>
    </row>
    <row r="89" spans="1:9" x14ac:dyDescent="0.25">
      <c r="A89" s="102">
        <v>88</v>
      </c>
      <c r="B89" s="102">
        <v>8.1633713164599104</v>
      </c>
      <c r="C89" s="102">
        <v>8.9476406461368807</v>
      </c>
      <c r="D89" s="102">
        <v>-0.78426932967696905</v>
      </c>
      <c r="E89" s="102">
        <v>-1.95297683372324</v>
      </c>
      <c r="F89" s="102">
        <v>-1.96280925897214</v>
      </c>
      <c r="G89" s="37">
        <f t="shared" si="1"/>
        <v>1.95297683372324</v>
      </c>
      <c r="I89" s="102">
        <v>90</v>
      </c>
    </row>
    <row r="90" spans="1:9" x14ac:dyDescent="0.25">
      <c r="A90" s="102">
        <v>89</v>
      </c>
      <c r="B90" s="102">
        <v>8.6995147482101896</v>
      </c>
      <c r="C90" s="102">
        <v>8.4985298071137301</v>
      </c>
      <c r="D90" s="102">
        <v>0.200984941096465</v>
      </c>
      <c r="E90" s="102">
        <v>0.50048997077356105</v>
      </c>
      <c r="F90" s="102">
        <v>0.50315366390636995</v>
      </c>
      <c r="G90" s="37">
        <f t="shared" si="1"/>
        <v>0.50048997077356105</v>
      </c>
      <c r="I90" s="102">
        <v>91</v>
      </c>
    </row>
    <row r="91" spans="1:9" x14ac:dyDescent="0.25">
      <c r="A91" s="102">
        <v>90</v>
      </c>
      <c r="B91" s="102">
        <v>8.1605182474774995</v>
      </c>
      <c r="C91" s="102">
        <v>7.9827063332735104</v>
      </c>
      <c r="D91" s="102">
        <v>0.17781191420399101</v>
      </c>
      <c r="E91" s="102">
        <v>0.44278481391515401</v>
      </c>
      <c r="F91" s="102">
        <v>0.446478038930054</v>
      </c>
      <c r="G91" s="37">
        <f t="shared" si="1"/>
        <v>0.44278481391515401</v>
      </c>
      <c r="I91" s="102">
        <v>92</v>
      </c>
    </row>
    <row r="92" spans="1:9" x14ac:dyDescent="0.25">
      <c r="A92" s="102">
        <v>91</v>
      </c>
      <c r="B92" s="102">
        <v>8.9871968206619695</v>
      </c>
      <c r="C92" s="102">
        <v>9.5760110199633193</v>
      </c>
      <c r="D92" s="102">
        <v>-0.58881419930134604</v>
      </c>
      <c r="E92" s="102">
        <v>-1.4662571225072301</v>
      </c>
      <c r="F92" s="102">
        <v>-1.47952978188322</v>
      </c>
      <c r="G92" s="37">
        <f t="shared" si="1"/>
        <v>1.4662571225072301</v>
      </c>
      <c r="I92" s="102">
        <v>93</v>
      </c>
    </row>
    <row r="93" spans="1:9" x14ac:dyDescent="0.25">
      <c r="A93" s="102">
        <v>92</v>
      </c>
      <c r="B93" s="102">
        <v>7.8240460108562901</v>
      </c>
      <c r="C93" s="102">
        <v>8.5783161328577204</v>
      </c>
      <c r="D93" s="102">
        <v>-0.75427012200142696</v>
      </c>
      <c r="E93" s="102">
        <v>-1.8782732141841301</v>
      </c>
      <c r="F93" s="102">
        <v>-1.8878763984532001</v>
      </c>
      <c r="G93" s="37">
        <f t="shared" si="1"/>
        <v>1.8782732141841301</v>
      </c>
      <c r="I93" s="102">
        <v>94</v>
      </c>
    </row>
    <row r="94" spans="1:9" x14ac:dyDescent="0.25">
      <c r="A94" s="102">
        <v>93</v>
      </c>
      <c r="B94" s="102">
        <v>9.5468126085973992</v>
      </c>
      <c r="C94" s="102">
        <v>9.0193441866884996</v>
      </c>
      <c r="D94" s="102">
        <v>0.52746842190889598</v>
      </c>
      <c r="E94" s="102">
        <v>1.3134947007719</v>
      </c>
      <c r="F94" s="102">
        <v>1.32192931771362</v>
      </c>
      <c r="G94" s="37">
        <f t="shared" si="1"/>
        <v>1.3134947007719</v>
      </c>
      <c r="I94" s="102">
        <v>95</v>
      </c>
    </row>
    <row r="95" spans="1:9" x14ac:dyDescent="0.25">
      <c r="A95" s="102">
        <v>94</v>
      </c>
      <c r="B95" s="102">
        <v>9.2103403719761801</v>
      </c>
      <c r="C95" s="102">
        <v>9.2943424350337196</v>
      </c>
      <c r="D95" s="102">
        <v>-8.4002063057536006E-2</v>
      </c>
      <c r="E95" s="102">
        <v>-0.209180796607077</v>
      </c>
      <c r="F95" s="102">
        <v>-0.210707708439546</v>
      </c>
      <c r="G95" s="37">
        <f t="shared" si="1"/>
        <v>0.209180796607077</v>
      </c>
      <c r="I95" s="102">
        <v>96</v>
      </c>
    </row>
    <row r="96" spans="1:9" x14ac:dyDescent="0.25">
      <c r="A96" s="102">
        <v>95</v>
      </c>
      <c r="B96" s="102">
        <v>8.8536654280374503</v>
      </c>
      <c r="C96" s="102">
        <v>8.0522967896456397</v>
      </c>
      <c r="D96" s="102">
        <v>0.80136863839180905</v>
      </c>
      <c r="E96" s="102">
        <v>1.99555730006192</v>
      </c>
      <c r="F96" s="102">
        <v>2.0075216364408899</v>
      </c>
      <c r="G96" s="37">
        <f t="shared" si="1"/>
        <v>1.99555730006192</v>
      </c>
      <c r="I96" s="102">
        <v>98</v>
      </c>
    </row>
    <row r="97" spans="1:9" x14ac:dyDescent="0.25">
      <c r="A97" s="102">
        <v>96</v>
      </c>
      <c r="B97" s="102">
        <v>8.51719319141624</v>
      </c>
      <c r="C97" s="102">
        <v>7.9297705813811303</v>
      </c>
      <c r="D97" s="102">
        <v>0.58742261003510399</v>
      </c>
      <c r="E97" s="102">
        <v>1.4627918058153899</v>
      </c>
      <c r="F97" s="102">
        <v>1.4703185807091499</v>
      </c>
      <c r="G97" s="37">
        <f t="shared" si="1"/>
        <v>1.4627918058153899</v>
      </c>
      <c r="I97" s="102">
        <v>99</v>
      </c>
    </row>
    <row r="98" spans="1:9" x14ac:dyDescent="0.25">
      <c r="A98" s="102">
        <v>97</v>
      </c>
      <c r="B98" s="102">
        <v>7.5229409180723703</v>
      </c>
      <c r="C98" s="102">
        <v>6.9807577450011404</v>
      </c>
      <c r="D98" s="102">
        <v>0.54218317307123198</v>
      </c>
      <c r="E98" s="102">
        <v>1.35013717427763</v>
      </c>
      <c r="F98" s="102">
        <v>1.3783606579878001</v>
      </c>
      <c r="G98" s="37">
        <f t="shared" si="1"/>
        <v>1.35013717427763</v>
      </c>
      <c r="I98" s="102">
        <v>100</v>
      </c>
    </row>
    <row r="99" spans="1:9" x14ac:dyDescent="0.25">
      <c r="A99" s="102">
        <v>98</v>
      </c>
      <c r="B99" s="102">
        <v>6.6846117276679298</v>
      </c>
      <c r="C99" s="102">
        <v>6.5577717736934504</v>
      </c>
      <c r="D99" s="102">
        <v>0.12683995397447201</v>
      </c>
      <c r="E99" s="102">
        <v>0.31585513079377697</v>
      </c>
      <c r="F99" s="102">
        <v>0.32417390335200702</v>
      </c>
      <c r="G99" s="37">
        <f t="shared" si="1"/>
        <v>0.31585513079377697</v>
      </c>
      <c r="I99" s="102">
        <v>101</v>
      </c>
    </row>
    <row r="100" spans="1:9" x14ac:dyDescent="0.25">
      <c r="A100" s="102">
        <v>99</v>
      </c>
      <c r="B100" s="102">
        <v>7.0900768357760899</v>
      </c>
      <c r="C100" s="102">
        <v>7.0149307678513697</v>
      </c>
      <c r="D100" s="102">
        <v>7.5146067924725599E-2</v>
      </c>
      <c r="E100" s="102">
        <v>0.18712771779922899</v>
      </c>
      <c r="F100" s="102">
        <v>0.190974463052517</v>
      </c>
      <c r="G100" s="37">
        <f t="shared" si="1"/>
        <v>0.18712771779922899</v>
      </c>
      <c r="I100" s="102">
        <v>102</v>
      </c>
    </row>
    <row r="101" spans="1:9" x14ac:dyDescent="0.25">
      <c r="A101" s="102">
        <v>100</v>
      </c>
      <c r="B101" s="102">
        <v>9.6158054800843509</v>
      </c>
      <c r="C101" s="102">
        <v>9.3320436404764298</v>
      </c>
      <c r="D101" s="102">
        <v>0.28376183960792101</v>
      </c>
      <c r="E101" s="102">
        <v>0.70661987926675796</v>
      </c>
      <c r="F101" s="102">
        <v>0.71214846471028803</v>
      </c>
      <c r="G101" s="37">
        <f t="shared" si="1"/>
        <v>0.70661987926675796</v>
      </c>
      <c r="I101" s="102">
        <v>103</v>
      </c>
    </row>
    <row r="102" spans="1:9" x14ac:dyDescent="0.25">
      <c r="A102" s="102">
        <v>101</v>
      </c>
      <c r="B102" s="102">
        <v>8.4763711968959807</v>
      </c>
      <c r="C102" s="102">
        <v>8.3703697822501102</v>
      </c>
      <c r="D102" s="102">
        <v>0.106001414645872</v>
      </c>
      <c r="E102" s="102">
        <v>0.26396328316262102</v>
      </c>
      <c r="F102" s="102">
        <v>0.26485878190519202</v>
      </c>
      <c r="G102" s="37">
        <f t="shared" si="1"/>
        <v>0.26396328316262102</v>
      </c>
      <c r="I102" s="102">
        <v>104</v>
      </c>
    </row>
    <row r="103" spans="1:9" x14ac:dyDescent="0.25">
      <c r="A103" s="102">
        <v>102</v>
      </c>
      <c r="B103" s="102">
        <v>7.9724660159745699</v>
      </c>
      <c r="C103" s="102">
        <v>8.1645634241706606</v>
      </c>
      <c r="D103" s="102">
        <v>-0.192097408196095</v>
      </c>
      <c r="E103" s="102">
        <v>-0.47835835704524599</v>
      </c>
      <c r="F103" s="102">
        <v>-0.48031892896142903</v>
      </c>
      <c r="G103" s="37">
        <f t="shared" si="1"/>
        <v>0.47835835704524599</v>
      </c>
      <c r="I103" s="102">
        <v>105</v>
      </c>
    </row>
    <row r="104" spans="1:9" x14ac:dyDescent="0.25">
      <c r="A104" s="102">
        <v>103</v>
      </c>
      <c r="B104" s="102">
        <v>7.4383835300443097</v>
      </c>
      <c r="C104" s="102">
        <v>7.6049848564397404</v>
      </c>
      <c r="D104" s="102">
        <v>-0.16660132639543701</v>
      </c>
      <c r="E104" s="102">
        <v>-0.41486836040352199</v>
      </c>
      <c r="F104" s="102">
        <v>-0.41780857565306001</v>
      </c>
      <c r="G104" s="37">
        <f t="shared" si="1"/>
        <v>0.41486836040352199</v>
      </c>
      <c r="I104" s="102">
        <v>106</v>
      </c>
    </row>
    <row r="105" spans="1:9" x14ac:dyDescent="0.25">
      <c r="A105" s="102">
        <v>104</v>
      </c>
      <c r="B105" s="102">
        <v>8.1297644457941693</v>
      </c>
      <c r="C105" s="102">
        <v>8.5487460389053105</v>
      </c>
      <c r="D105" s="102">
        <v>-0.41898159311113597</v>
      </c>
      <c r="E105" s="102">
        <v>-1.0433422730422699</v>
      </c>
      <c r="F105" s="102">
        <v>-1.0582533601892301</v>
      </c>
      <c r="G105" s="37">
        <f t="shared" si="1"/>
        <v>1.0433422730422699</v>
      </c>
      <c r="I105" s="102">
        <v>107</v>
      </c>
    </row>
    <row r="106" spans="1:9" x14ac:dyDescent="0.25">
      <c r="A106" s="102">
        <v>105</v>
      </c>
      <c r="B106" s="102">
        <v>8.3663703016816502</v>
      </c>
      <c r="C106" s="102">
        <v>8.7082976406825292</v>
      </c>
      <c r="D106" s="102">
        <v>-0.34192733900087502</v>
      </c>
      <c r="E106" s="102">
        <v>-0.85146281591859896</v>
      </c>
      <c r="F106" s="102">
        <v>-0.85474538285149004</v>
      </c>
      <c r="G106" s="37">
        <f t="shared" si="1"/>
        <v>0.85146281591859896</v>
      </c>
      <c r="I106" s="102">
        <v>108</v>
      </c>
    </row>
    <row r="107" spans="1:9" x14ac:dyDescent="0.25">
      <c r="A107" s="102">
        <v>106</v>
      </c>
      <c r="B107" s="102">
        <v>9.9987977323404493</v>
      </c>
      <c r="C107" s="102">
        <v>9.3348232792105197</v>
      </c>
      <c r="D107" s="102">
        <v>0.66397445312993697</v>
      </c>
      <c r="E107" s="102">
        <v>1.6534201658516099</v>
      </c>
      <c r="F107" s="102">
        <v>1.6638532239447501</v>
      </c>
      <c r="G107" s="37">
        <f t="shared" si="1"/>
        <v>1.6534201658516099</v>
      </c>
      <c r="I107" s="102">
        <v>109</v>
      </c>
    </row>
    <row r="108" spans="1:9" x14ac:dyDescent="0.25">
      <c r="A108" s="102">
        <v>107</v>
      </c>
      <c r="B108" s="102">
        <v>8.7795574558837295</v>
      </c>
      <c r="C108" s="102">
        <v>8.6663742710320104</v>
      </c>
      <c r="D108" s="102">
        <v>0.11318318485172101</v>
      </c>
      <c r="E108" s="102">
        <v>0.28184722979473398</v>
      </c>
      <c r="F108" s="102">
        <v>0.28272560781248501</v>
      </c>
      <c r="G108" s="37">
        <f t="shared" si="1"/>
        <v>0.28184722979473398</v>
      </c>
      <c r="I108" s="102">
        <v>110</v>
      </c>
    </row>
    <row r="109" spans="1:9" x14ac:dyDescent="0.25">
      <c r="A109" s="102">
        <v>108</v>
      </c>
      <c r="B109" s="102">
        <v>8.1605182474774995</v>
      </c>
      <c r="C109" s="102">
        <v>8.7086927371252205</v>
      </c>
      <c r="D109" s="102">
        <v>-0.54817448964770998</v>
      </c>
      <c r="E109" s="102">
        <v>-1.3650566694492501</v>
      </c>
      <c r="F109" s="102">
        <v>-1.3693924553757699</v>
      </c>
      <c r="G109" s="37">
        <f t="shared" si="1"/>
        <v>1.3650566694492501</v>
      </c>
      <c r="I109" s="102">
        <v>111</v>
      </c>
    </row>
    <row r="110" spans="1:9" x14ac:dyDescent="0.25">
      <c r="A110" s="102">
        <v>109</v>
      </c>
      <c r="B110" s="102">
        <v>8.4118326757584096</v>
      </c>
      <c r="C110" s="102">
        <v>7.8486237367811302</v>
      </c>
      <c r="D110" s="102">
        <v>0.56320893897728097</v>
      </c>
      <c r="E110" s="102">
        <v>1.4024952509892601</v>
      </c>
      <c r="F110" s="102">
        <v>1.41104689277521</v>
      </c>
      <c r="G110" s="37">
        <f t="shared" si="1"/>
        <v>1.4024952509892601</v>
      </c>
      <c r="I110" s="102">
        <v>112</v>
      </c>
    </row>
    <row r="111" spans="1:9" x14ac:dyDescent="0.25">
      <c r="A111" s="102">
        <v>110</v>
      </c>
      <c r="B111" s="102">
        <v>8.6125033712205603</v>
      </c>
      <c r="C111" s="102">
        <v>8.1302923217107299</v>
      </c>
      <c r="D111" s="102">
        <v>0.48221104950983001</v>
      </c>
      <c r="E111" s="102">
        <v>1.2007954066569999</v>
      </c>
      <c r="F111" s="102">
        <v>1.20592521266131</v>
      </c>
      <c r="G111" s="37">
        <f t="shared" si="1"/>
        <v>1.2007954066569999</v>
      </c>
      <c r="I111" s="102">
        <v>113</v>
      </c>
    </row>
    <row r="112" spans="1:9" x14ac:dyDescent="0.25">
      <c r="A112" s="102">
        <v>111</v>
      </c>
      <c r="B112" s="102">
        <v>8.4006593751602896</v>
      </c>
      <c r="C112" s="102">
        <v>8.7127399320748502</v>
      </c>
      <c r="D112" s="102">
        <v>-0.31208055691456099</v>
      </c>
      <c r="E112" s="102">
        <v>-0.77713876451170805</v>
      </c>
      <c r="F112" s="102">
        <v>-0.79255682467615596</v>
      </c>
      <c r="G112" s="37">
        <f t="shared" si="1"/>
        <v>0.77713876451170805</v>
      </c>
      <c r="I112" s="102">
        <v>114</v>
      </c>
    </row>
    <row r="113" spans="1:9" x14ac:dyDescent="0.25">
      <c r="A113" s="102">
        <v>112</v>
      </c>
      <c r="B113" s="102">
        <v>9.9034875525361308</v>
      </c>
      <c r="C113" s="102">
        <v>9.7801290496722206</v>
      </c>
      <c r="D113" s="102">
        <v>0.12335850286390999</v>
      </c>
      <c r="E113" s="102">
        <v>0.30718566851929502</v>
      </c>
      <c r="F113" s="102">
        <v>0.31834853405381702</v>
      </c>
      <c r="G113" s="37">
        <f t="shared" si="1"/>
        <v>0.30718566851929502</v>
      </c>
      <c r="I113" s="102">
        <v>115</v>
      </c>
    </row>
    <row r="114" spans="1:9" x14ac:dyDescent="0.25">
      <c r="A114" s="102">
        <v>113</v>
      </c>
      <c r="B114" s="102">
        <v>7.7832240163360398</v>
      </c>
      <c r="C114" s="102">
        <v>8.0872297107383009</v>
      </c>
      <c r="D114" s="102">
        <v>-0.30400569440226699</v>
      </c>
      <c r="E114" s="102">
        <v>-0.75703085154703298</v>
      </c>
      <c r="F114" s="102">
        <v>-0.76941480707481802</v>
      </c>
      <c r="G114" s="37">
        <f t="shared" si="1"/>
        <v>0.75703085154703298</v>
      </c>
      <c r="I114" s="102">
        <v>116</v>
      </c>
    </row>
    <row r="115" spans="1:9" x14ac:dyDescent="0.25">
      <c r="A115" s="102">
        <v>114</v>
      </c>
      <c r="B115" s="102">
        <v>7.0900768357760899</v>
      </c>
      <c r="C115" s="102">
        <v>7.2492182745466804</v>
      </c>
      <c r="D115" s="102">
        <v>-0.159141438770591</v>
      </c>
      <c r="E115" s="102">
        <v>-0.396291849551691</v>
      </c>
      <c r="F115" s="102">
        <v>-0.400635423422598</v>
      </c>
      <c r="G115" s="37">
        <f t="shared" si="1"/>
        <v>0.396291849551691</v>
      </c>
      <c r="I115" s="102">
        <v>117</v>
      </c>
    </row>
    <row r="116" spans="1:9" x14ac:dyDescent="0.25">
      <c r="A116" s="102">
        <v>115</v>
      </c>
      <c r="B116" s="102">
        <v>7.3132203870902996</v>
      </c>
      <c r="C116" s="102">
        <v>7.9334994196718904</v>
      </c>
      <c r="D116" s="102">
        <v>-0.620279032581592</v>
      </c>
      <c r="E116" s="102">
        <v>-1.54461042302275</v>
      </c>
      <c r="F116" s="102">
        <v>-1.55251961157463</v>
      </c>
      <c r="G116" s="37">
        <f t="shared" si="1"/>
        <v>1.54461042302275</v>
      </c>
      <c r="I116" s="102">
        <v>118</v>
      </c>
    </row>
    <row r="117" spans="1:9" x14ac:dyDescent="0.25">
      <c r="A117" s="102">
        <v>116</v>
      </c>
      <c r="B117" s="102">
        <v>8.6125033712205603</v>
      </c>
      <c r="C117" s="102">
        <v>8.2027457412580809</v>
      </c>
      <c r="D117" s="102">
        <v>0.40975762996248499</v>
      </c>
      <c r="E117" s="102">
        <v>1.02037288527869</v>
      </c>
      <c r="F117" s="102">
        <v>1.0241605962290601</v>
      </c>
      <c r="G117" s="37">
        <f t="shared" si="1"/>
        <v>1.02037288527869</v>
      </c>
      <c r="I117" s="102">
        <v>119</v>
      </c>
    </row>
    <row r="118" spans="1:9" x14ac:dyDescent="0.25">
      <c r="A118" s="102">
        <v>117</v>
      </c>
      <c r="B118" s="102">
        <v>8.0063675676502495</v>
      </c>
      <c r="C118" s="102">
        <v>8.5294948393428491</v>
      </c>
      <c r="D118" s="102">
        <v>-0.52312727169259998</v>
      </c>
      <c r="E118" s="102">
        <v>-1.30268442745976</v>
      </c>
      <c r="F118" s="102">
        <v>-1.31404019667406</v>
      </c>
      <c r="G118" s="37">
        <f t="shared" si="1"/>
        <v>1.30268442745976</v>
      </c>
      <c r="I118" s="102">
        <v>120</v>
      </c>
    </row>
    <row r="119" spans="1:9" x14ac:dyDescent="0.25">
      <c r="A119" s="102">
        <v>118</v>
      </c>
      <c r="B119" s="102">
        <v>7.4085305668946297</v>
      </c>
      <c r="C119" s="102">
        <v>7.3760939704800599</v>
      </c>
      <c r="D119" s="102">
        <v>3.2436596414566303E-2</v>
      </c>
      <c r="E119" s="102">
        <v>8.0773171875241703E-2</v>
      </c>
      <c r="F119" s="102">
        <v>8.2120869607797103E-2</v>
      </c>
      <c r="G119" s="37">
        <f t="shared" si="1"/>
        <v>8.0773171875241703E-2</v>
      </c>
      <c r="I119" s="102">
        <v>121</v>
      </c>
    </row>
    <row r="120" spans="1:9" x14ac:dyDescent="0.25">
      <c r="A120" s="102">
        <v>119</v>
      </c>
      <c r="B120" s="102">
        <v>7.1701195434496299</v>
      </c>
      <c r="C120" s="102">
        <v>7.7816981646949701</v>
      </c>
      <c r="D120" s="102">
        <v>-0.61157862124533802</v>
      </c>
      <c r="E120" s="102">
        <v>-1.52294477687213</v>
      </c>
      <c r="F120" s="102">
        <v>-1.54250571610837</v>
      </c>
      <c r="G120" s="37">
        <f>ABS(E120)</f>
        <v>1.52294477687213</v>
      </c>
      <c r="I120" s="102">
        <v>122</v>
      </c>
    </row>
    <row r="121" spans="1:9" x14ac:dyDescent="0.25">
      <c r="A121" s="102">
        <v>120</v>
      </c>
      <c r="B121" s="102">
        <v>7.3777589082278698</v>
      </c>
      <c r="C121" s="102">
        <v>8.0709060244302098</v>
      </c>
      <c r="D121" s="102">
        <v>-0.69314711620233505</v>
      </c>
      <c r="E121" s="102">
        <v>-1.7260655352451499</v>
      </c>
      <c r="F121" s="102">
        <v>-1.73921586430744</v>
      </c>
      <c r="G121" s="37">
        <f t="shared" ref="G121:G166" si="2">ABS(E121)</f>
        <v>1.7260655352451499</v>
      </c>
      <c r="I121" s="102">
        <v>123</v>
      </c>
    </row>
    <row r="122" spans="1:9" x14ac:dyDescent="0.25">
      <c r="A122" s="102">
        <v>121</v>
      </c>
      <c r="B122" s="102">
        <v>7.90100705199242</v>
      </c>
      <c r="C122" s="102">
        <v>7.7920232085012202</v>
      </c>
      <c r="D122" s="102">
        <v>0.108983843491198</v>
      </c>
      <c r="E122" s="102">
        <v>0.27139008696935402</v>
      </c>
      <c r="F122" s="102">
        <v>0.27415757962722098</v>
      </c>
      <c r="G122" s="37">
        <f t="shared" si="2"/>
        <v>0.27139008696935402</v>
      </c>
      <c r="I122" s="102">
        <v>124</v>
      </c>
    </row>
    <row r="123" spans="1:9" x14ac:dyDescent="0.25">
      <c r="A123" s="102">
        <v>122</v>
      </c>
      <c r="B123" s="102">
        <v>8.8536654280374503</v>
      </c>
      <c r="C123" s="102">
        <v>8.9427308208473093</v>
      </c>
      <c r="D123" s="102">
        <v>-8.9065392809862601E-2</v>
      </c>
      <c r="E123" s="102">
        <v>-0.22178943159203601</v>
      </c>
      <c r="F123" s="102">
        <v>-0.22290414892273899</v>
      </c>
      <c r="G123" s="37">
        <f t="shared" si="2"/>
        <v>0.22178943159203601</v>
      </c>
      <c r="I123" s="102">
        <v>125</v>
      </c>
    </row>
    <row r="124" spans="1:9" x14ac:dyDescent="0.25">
      <c r="A124" s="102">
        <v>123</v>
      </c>
      <c r="B124" s="102">
        <v>8.7795574558837295</v>
      </c>
      <c r="C124" s="102">
        <v>8.3124423989544205</v>
      </c>
      <c r="D124" s="102">
        <v>0.46711505692930899</v>
      </c>
      <c r="E124" s="102">
        <v>1.1632035709492901</v>
      </c>
      <c r="F124" s="102">
        <v>1.16702444693078</v>
      </c>
      <c r="G124" s="37">
        <f t="shared" si="2"/>
        <v>1.1632035709492901</v>
      </c>
      <c r="I124" s="102">
        <v>126</v>
      </c>
    </row>
    <row r="125" spans="1:9" x14ac:dyDescent="0.25">
      <c r="A125" s="102">
        <v>124</v>
      </c>
      <c r="B125" s="102">
        <v>9.3056505517805093</v>
      </c>
      <c r="C125" s="102">
        <v>8.9808914071329298</v>
      </c>
      <c r="D125" s="102">
        <v>0.32475914464757899</v>
      </c>
      <c r="E125" s="102">
        <v>0.80871081149856705</v>
      </c>
      <c r="F125" s="102">
        <v>0.81212457265913895</v>
      </c>
      <c r="G125" s="37">
        <f t="shared" si="2"/>
        <v>0.80871081149856705</v>
      </c>
      <c r="I125" s="102">
        <v>127</v>
      </c>
    </row>
    <row r="126" spans="1:9" x14ac:dyDescent="0.25">
      <c r="A126" s="102">
        <v>125</v>
      </c>
      <c r="B126" s="102">
        <v>8.1605182474774995</v>
      </c>
      <c r="C126" s="102">
        <v>8.4103301159570307</v>
      </c>
      <c r="D126" s="102">
        <v>-0.24981186847952799</v>
      </c>
      <c r="E126" s="102">
        <v>-0.62207812223204695</v>
      </c>
      <c r="F126" s="102">
        <v>-0.62558259103991098</v>
      </c>
      <c r="G126" s="37">
        <f t="shared" si="2"/>
        <v>0.62207812223204695</v>
      </c>
      <c r="I126" s="102">
        <v>128</v>
      </c>
    </row>
    <row r="127" spans="1:9" x14ac:dyDescent="0.25">
      <c r="A127" s="102">
        <v>126</v>
      </c>
      <c r="B127" s="102">
        <v>9.7981270368783004</v>
      </c>
      <c r="C127" s="102">
        <v>9.1128546669136394</v>
      </c>
      <c r="D127" s="102">
        <v>0.68527236996466301</v>
      </c>
      <c r="E127" s="102">
        <v>1.7064559491097899</v>
      </c>
      <c r="F127" s="102">
        <v>1.7286494593385899</v>
      </c>
      <c r="G127" s="37">
        <f t="shared" si="2"/>
        <v>1.7064559491097899</v>
      </c>
      <c r="I127" s="102">
        <v>129</v>
      </c>
    </row>
    <row r="128" spans="1:9" x14ac:dyDescent="0.25">
      <c r="A128" s="102">
        <v>127</v>
      </c>
      <c r="B128" s="102">
        <v>7.57558465155779</v>
      </c>
      <c r="C128" s="102">
        <v>7.9431127270372501</v>
      </c>
      <c r="D128" s="102">
        <v>-0.36752807547946198</v>
      </c>
      <c r="E128" s="102">
        <v>-0.91521342221800195</v>
      </c>
      <c r="F128" s="102">
        <v>-0.92267958227497704</v>
      </c>
      <c r="G128" s="37">
        <f t="shared" si="2"/>
        <v>0.91521342221800195</v>
      </c>
      <c r="I128" s="102">
        <v>130</v>
      </c>
    </row>
    <row r="129" spans="1:9" x14ac:dyDescent="0.25">
      <c r="A129" s="102">
        <v>128</v>
      </c>
      <c r="B129" s="102">
        <v>7.6496926237115099</v>
      </c>
      <c r="C129" s="102">
        <v>8.1776672661196699</v>
      </c>
      <c r="D129" s="102">
        <v>-0.52797464240815595</v>
      </c>
      <c r="E129" s="102">
        <v>-1.31475528418426</v>
      </c>
      <c r="F129" s="102">
        <v>-1.3348959043130699</v>
      </c>
      <c r="G129" s="37">
        <f t="shared" si="2"/>
        <v>1.31475528418426</v>
      </c>
      <c r="I129" s="102">
        <v>131</v>
      </c>
    </row>
    <row r="130" spans="1:9" x14ac:dyDescent="0.25">
      <c r="A130" s="102">
        <v>129</v>
      </c>
      <c r="B130" s="102">
        <v>7.9373746961632996</v>
      </c>
      <c r="C130" s="102">
        <v>7.60583131451056</v>
      </c>
      <c r="D130" s="102">
        <v>0.33154338165274</v>
      </c>
      <c r="E130" s="102">
        <v>0.82560482635316201</v>
      </c>
      <c r="F130" s="102">
        <v>0.83845481299480695</v>
      </c>
      <c r="G130" s="37">
        <f t="shared" si="2"/>
        <v>0.82560482635316201</v>
      </c>
      <c r="I130" s="102">
        <v>132</v>
      </c>
    </row>
    <row r="131" spans="1:9" x14ac:dyDescent="0.25">
      <c r="A131" s="102">
        <v>130</v>
      </c>
      <c r="B131" s="102">
        <v>7.3777589082278698</v>
      </c>
      <c r="C131" s="102">
        <v>7.5655042395398704</v>
      </c>
      <c r="D131" s="102">
        <v>-0.187745331312001</v>
      </c>
      <c r="E131" s="102">
        <v>-0.46752087429334499</v>
      </c>
      <c r="F131" s="102">
        <v>-0.47107153825772702</v>
      </c>
      <c r="G131" s="37">
        <f t="shared" si="2"/>
        <v>0.46752087429334499</v>
      </c>
      <c r="I131" s="102">
        <v>133</v>
      </c>
    </row>
    <row r="132" spans="1:9" x14ac:dyDescent="0.25">
      <c r="A132" s="102">
        <v>131</v>
      </c>
      <c r="B132" s="102">
        <v>9.2103403719761801</v>
      </c>
      <c r="C132" s="102">
        <v>9.1671205585563804</v>
      </c>
      <c r="D132" s="102">
        <v>4.3219813419806699E-2</v>
      </c>
      <c r="E132" s="102">
        <v>0.107625392416518</v>
      </c>
      <c r="F132" s="102">
        <v>0.108510575750243</v>
      </c>
      <c r="G132" s="37">
        <f t="shared" si="2"/>
        <v>0.107625392416518</v>
      </c>
      <c r="I132" s="102">
        <v>134</v>
      </c>
    </row>
    <row r="133" spans="1:9" x14ac:dyDescent="0.25">
      <c r="A133" s="102">
        <v>132</v>
      </c>
      <c r="B133" s="102">
        <v>9.9034875525361308</v>
      </c>
      <c r="C133" s="102">
        <v>9.7959570661318605</v>
      </c>
      <c r="D133" s="102">
        <v>0.10753048640427</v>
      </c>
      <c r="E133" s="102">
        <v>0.26777095688930003</v>
      </c>
      <c r="F133" s="102">
        <v>0.27140566929447102</v>
      </c>
      <c r="G133" s="37">
        <f t="shared" si="2"/>
        <v>0.26777095688930003</v>
      </c>
      <c r="I133" s="102">
        <v>135</v>
      </c>
    </row>
    <row r="134" spans="1:9" x14ac:dyDescent="0.25">
      <c r="A134" s="102">
        <v>133</v>
      </c>
      <c r="B134" s="102">
        <v>7.90100705199242</v>
      </c>
      <c r="C134" s="102">
        <v>7.5906554290588</v>
      </c>
      <c r="D134" s="102">
        <v>0.31035162293361901</v>
      </c>
      <c r="E134" s="102">
        <v>0.77283339659274797</v>
      </c>
      <c r="F134" s="102">
        <v>0.77875576069827401</v>
      </c>
      <c r="G134" s="37">
        <f t="shared" si="2"/>
        <v>0.77283339659274797</v>
      </c>
      <c r="I134" s="102">
        <v>136</v>
      </c>
    </row>
    <row r="135" spans="1:9" x14ac:dyDescent="0.25">
      <c r="A135" s="102">
        <v>134</v>
      </c>
      <c r="B135" s="102">
        <v>7.90100705199242</v>
      </c>
      <c r="C135" s="102">
        <v>7.5906554290588</v>
      </c>
      <c r="D135" s="102">
        <v>0.31035162293361901</v>
      </c>
      <c r="E135" s="102">
        <v>0.77283339659274797</v>
      </c>
      <c r="F135" s="102">
        <v>0.77875576069827401</v>
      </c>
      <c r="G135" s="37">
        <f t="shared" si="2"/>
        <v>0.77283339659274797</v>
      </c>
      <c r="I135" s="102">
        <v>137</v>
      </c>
    </row>
    <row r="136" spans="1:9" x14ac:dyDescent="0.25">
      <c r="A136" s="102">
        <v>135</v>
      </c>
      <c r="B136" s="102">
        <v>8.7795574558837295</v>
      </c>
      <c r="C136" s="102">
        <v>8.4121265079920597</v>
      </c>
      <c r="D136" s="102">
        <v>0.36743094789167002</v>
      </c>
      <c r="E136" s="102">
        <v>0.91497155641795602</v>
      </c>
      <c r="F136" s="102">
        <v>0.92985461145945603</v>
      </c>
      <c r="G136" s="37">
        <f t="shared" si="2"/>
        <v>0.91497155641795602</v>
      </c>
      <c r="I136" s="102">
        <v>138</v>
      </c>
    </row>
    <row r="137" spans="1:9" x14ac:dyDescent="0.25">
      <c r="A137" s="102">
        <v>136</v>
      </c>
      <c r="B137" s="102">
        <v>8.51719319141624</v>
      </c>
      <c r="C137" s="102">
        <v>8.7663299485541906</v>
      </c>
      <c r="D137" s="102">
        <v>-0.249136757137949</v>
      </c>
      <c r="E137" s="102">
        <v>-0.62039696913782905</v>
      </c>
      <c r="F137" s="102">
        <v>-0.63210172445552504</v>
      </c>
      <c r="G137" s="37">
        <f t="shared" si="2"/>
        <v>0.62039696913782905</v>
      </c>
      <c r="I137" s="102">
        <v>139</v>
      </c>
    </row>
    <row r="138" spans="1:9" x14ac:dyDescent="0.25">
      <c r="A138" s="102">
        <v>137</v>
      </c>
      <c r="B138" s="102">
        <v>7.4955419438842599</v>
      </c>
      <c r="C138" s="102">
        <v>7.8874998994401597</v>
      </c>
      <c r="D138" s="102">
        <v>-0.39195795555590002</v>
      </c>
      <c r="E138" s="102">
        <v>-0.97604837780599096</v>
      </c>
      <c r="F138" s="102">
        <v>-0.99068043435628195</v>
      </c>
      <c r="G138" s="37">
        <f t="shared" si="2"/>
        <v>0.97604837780599096</v>
      </c>
      <c r="I138" s="102">
        <v>140</v>
      </c>
    </row>
    <row r="139" spans="1:9" x14ac:dyDescent="0.25">
      <c r="A139" s="102">
        <v>138</v>
      </c>
      <c r="B139" s="102">
        <v>8.0063675676502495</v>
      </c>
      <c r="C139" s="102">
        <v>8.4985298071137301</v>
      </c>
      <c r="D139" s="102">
        <v>-0.49216223946348098</v>
      </c>
      <c r="E139" s="102">
        <v>-1.22557572473404</v>
      </c>
      <c r="F139" s="102">
        <v>-1.2320984481298101</v>
      </c>
      <c r="G139" s="37">
        <f t="shared" si="2"/>
        <v>1.22557572473404</v>
      </c>
      <c r="I139" s="102">
        <v>141</v>
      </c>
    </row>
    <row r="140" spans="1:9" x14ac:dyDescent="0.25">
      <c r="A140" s="102">
        <v>139</v>
      </c>
      <c r="B140" s="102">
        <v>9.2002900361226807</v>
      </c>
      <c r="C140" s="102">
        <v>8.5232741547698492</v>
      </c>
      <c r="D140" s="102">
        <v>0.67701588135282798</v>
      </c>
      <c r="E140" s="102">
        <v>1.68589575329867</v>
      </c>
      <c r="F140" s="102">
        <v>1.69474653431148</v>
      </c>
      <c r="G140" s="37">
        <f t="shared" si="2"/>
        <v>1.68589575329867</v>
      </c>
      <c r="I140" s="102">
        <v>142</v>
      </c>
    </row>
    <row r="141" spans="1:9" x14ac:dyDescent="0.25">
      <c r="A141" s="102">
        <v>140</v>
      </c>
      <c r="B141" s="102">
        <v>10.126631103850301</v>
      </c>
      <c r="C141" s="102">
        <v>10.239277758179201</v>
      </c>
      <c r="D141" s="102">
        <v>-0.112646654328836</v>
      </c>
      <c r="E141" s="102">
        <v>-0.280511168773183</v>
      </c>
      <c r="F141" s="102">
        <v>-0.28513185384392098</v>
      </c>
      <c r="G141" s="37">
        <f t="shared" si="2"/>
        <v>0.280511168773183</v>
      </c>
      <c r="I141" s="102">
        <v>143</v>
      </c>
    </row>
    <row r="142" spans="1:9" x14ac:dyDescent="0.25">
      <c r="A142" s="102">
        <v>141</v>
      </c>
      <c r="B142" s="102">
        <v>8.6125033712205603</v>
      </c>
      <c r="C142" s="102">
        <v>8.3624815038254994</v>
      </c>
      <c r="D142" s="102">
        <v>0.25002186739506399</v>
      </c>
      <c r="E142" s="102">
        <v>0.62260105867955495</v>
      </c>
      <c r="F142" s="102">
        <v>0.626235512030902</v>
      </c>
      <c r="G142" s="37">
        <f t="shared" si="2"/>
        <v>0.62260105867955495</v>
      </c>
      <c r="I142" s="102">
        <v>144</v>
      </c>
    </row>
    <row r="143" spans="1:9" x14ac:dyDescent="0.25">
      <c r="A143" s="102">
        <v>142</v>
      </c>
      <c r="B143" s="102">
        <v>8.7795574558837295</v>
      </c>
      <c r="C143" s="102">
        <v>8.8210417514779298</v>
      </c>
      <c r="D143" s="102">
        <v>-4.1484295594205599E-2</v>
      </c>
      <c r="E143" s="102">
        <v>-0.103303629497001</v>
      </c>
      <c r="F143" s="102">
        <v>-0.103809447645709</v>
      </c>
      <c r="G143" s="37">
        <f t="shared" si="2"/>
        <v>0.103303629497001</v>
      </c>
      <c r="I143" s="102">
        <v>145</v>
      </c>
    </row>
    <row r="144" spans="1:9" x14ac:dyDescent="0.25">
      <c r="A144" s="102">
        <v>143</v>
      </c>
      <c r="B144" s="102">
        <v>10.126631103850301</v>
      </c>
      <c r="C144" s="102">
        <v>9.79315976882034</v>
      </c>
      <c r="D144" s="102">
        <v>0.33347133502999798</v>
      </c>
      <c r="E144" s="102">
        <v>0.83040578966997902</v>
      </c>
      <c r="F144" s="102">
        <v>0.83905461347844801</v>
      </c>
      <c r="G144" s="37">
        <f t="shared" si="2"/>
        <v>0.83040578966997902</v>
      </c>
      <c r="I144" s="102">
        <v>146</v>
      </c>
    </row>
    <row r="145" spans="1:9" x14ac:dyDescent="0.25">
      <c r="A145" s="102">
        <v>144</v>
      </c>
      <c r="B145" s="102">
        <v>8.4969904840987205</v>
      </c>
      <c r="C145" s="102">
        <v>8.1556952109086698</v>
      </c>
      <c r="D145" s="102">
        <v>0.34129527319005099</v>
      </c>
      <c r="E145" s="102">
        <v>0.84988885422047</v>
      </c>
      <c r="F145" s="102">
        <v>0.85403503202769404</v>
      </c>
      <c r="G145" s="37">
        <f t="shared" si="2"/>
        <v>0.84988885422047</v>
      </c>
      <c r="I145" s="102">
        <v>147</v>
      </c>
    </row>
    <row r="146" spans="1:9" x14ac:dyDescent="0.25">
      <c r="A146" s="102">
        <v>145</v>
      </c>
      <c r="B146" s="102">
        <v>8.6125033712205603</v>
      </c>
      <c r="C146" s="102">
        <v>9.2152072718007894</v>
      </c>
      <c r="D146" s="102">
        <v>-0.60270390058022905</v>
      </c>
      <c r="E146" s="102">
        <v>-1.5008450679980601</v>
      </c>
      <c r="F146" s="102">
        <v>-1.5085675136432</v>
      </c>
      <c r="G146" s="37">
        <f t="shared" si="2"/>
        <v>1.5008450679980601</v>
      </c>
      <c r="I146" s="102">
        <v>148</v>
      </c>
    </row>
    <row r="147" spans="1:9" x14ac:dyDescent="0.25">
      <c r="A147" s="102">
        <v>146</v>
      </c>
      <c r="B147" s="102">
        <v>8.0063675676502495</v>
      </c>
      <c r="C147" s="102">
        <v>8.4009766911393697</v>
      </c>
      <c r="D147" s="102">
        <v>-0.39460912348912602</v>
      </c>
      <c r="E147" s="102">
        <v>-0.98265028018821499</v>
      </c>
      <c r="F147" s="102">
        <v>-0.98822330910899003</v>
      </c>
      <c r="G147" s="37">
        <f t="shared" si="2"/>
        <v>0.98265028018821499</v>
      </c>
      <c r="I147" s="102">
        <v>149</v>
      </c>
    </row>
    <row r="148" spans="1:9" x14ac:dyDescent="0.25">
      <c r="A148" s="102">
        <v>147</v>
      </c>
      <c r="B148" s="102">
        <v>8.5071428555627406</v>
      </c>
      <c r="C148" s="102">
        <v>8.4855321926493694</v>
      </c>
      <c r="D148" s="102">
        <v>2.1610662913360602E-2</v>
      </c>
      <c r="E148" s="102">
        <v>5.3814579295838397E-2</v>
      </c>
      <c r="F148" s="102">
        <v>5.4111823366063801E-2</v>
      </c>
      <c r="G148" s="37">
        <f t="shared" si="2"/>
        <v>5.3814579295838397E-2</v>
      </c>
      <c r="I148" s="102">
        <v>150</v>
      </c>
    </row>
    <row r="149" spans="1:9" x14ac:dyDescent="0.25">
      <c r="A149" s="102">
        <v>148</v>
      </c>
      <c r="B149" s="102">
        <v>7.1308988302963501</v>
      </c>
      <c r="C149" s="102">
        <v>7.2759830470399702</v>
      </c>
      <c r="D149" s="102">
        <v>-0.14508421674362099</v>
      </c>
      <c r="E149" s="102">
        <v>-0.36128674616904999</v>
      </c>
      <c r="F149" s="102">
        <v>-0.36514734353970102</v>
      </c>
      <c r="G149" s="37">
        <f t="shared" si="2"/>
        <v>0.36128674616904999</v>
      </c>
      <c r="I149" s="102">
        <v>151</v>
      </c>
    </row>
    <row r="150" spans="1:9" x14ac:dyDescent="0.25">
      <c r="A150" s="102">
        <v>149</v>
      </c>
      <c r="B150" s="102">
        <v>7.4383835300443097</v>
      </c>
      <c r="C150" s="102">
        <v>7.7319865919983597</v>
      </c>
      <c r="D150" s="102">
        <v>-0.293603061954057</v>
      </c>
      <c r="E150" s="102">
        <v>-0.73112635750101396</v>
      </c>
      <c r="F150" s="102">
        <v>-0.73614917162058702</v>
      </c>
      <c r="G150" s="37">
        <f t="shared" si="2"/>
        <v>0.73112635750101396</v>
      </c>
      <c r="I150" s="102">
        <v>152</v>
      </c>
    </row>
    <row r="151" spans="1:9" x14ac:dyDescent="0.25">
      <c r="A151" s="102">
        <v>150</v>
      </c>
      <c r="B151" s="102">
        <v>8.6995147482101896</v>
      </c>
      <c r="C151" s="102">
        <v>8.3779735483977493</v>
      </c>
      <c r="D151" s="102">
        <v>0.32154119981243701</v>
      </c>
      <c r="E151" s="102">
        <v>0.80069752897249702</v>
      </c>
      <c r="F151" s="102">
        <v>0.80377796369224497</v>
      </c>
      <c r="G151" s="37">
        <f t="shared" si="2"/>
        <v>0.80069752897249702</v>
      </c>
      <c r="I151" s="102">
        <v>153</v>
      </c>
    </row>
    <row r="152" spans="1:9" x14ac:dyDescent="0.25">
      <c r="A152" s="102">
        <v>151</v>
      </c>
      <c r="B152" s="102">
        <v>7.1308988302963501</v>
      </c>
      <c r="C152" s="102">
        <v>7.5451880348098399</v>
      </c>
      <c r="D152" s="102">
        <v>-0.41428920451349099</v>
      </c>
      <c r="E152" s="102">
        <v>-1.03165735068301</v>
      </c>
      <c r="F152" s="102">
        <v>-1.04007070381791</v>
      </c>
      <c r="G152" s="37">
        <f t="shared" si="2"/>
        <v>1.03165735068301</v>
      </c>
      <c r="I152" s="102">
        <v>154</v>
      </c>
    </row>
    <row r="153" spans="1:9" x14ac:dyDescent="0.25">
      <c r="A153" s="102">
        <v>152</v>
      </c>
      <c r="B153" s="102">
        <v>8.6125033712205603</v>
      </c>
      <c r="C153" s="102">
        <v>9.1512424092587992</v>
      </c>
      <c r="D153" s="102">
        <v>-0.53873903803823697</v>
      </c>
      <c r="E153" s="102">
        <v>-1.3415606359927299</v>
      </c>
      <c r="F153" s="102">
        <v>-1.35099706762706</v>
      </c>
      <c r="G153" s="37">
        <f t="shared" si="2"/>
        <v>1.3415606359927299</v>
      </c>
      <c r="I153" s="102">
        <v>155</v>
      </c>
    </row>
    <row r="154" spans="1:9" x14ac:dyDescent="0.25">
      <c r="A154" s="102">
        <v>153</v>
      </c>
      <c r="B154" s="102">
        <v>8.6125033712205603</v>
      </c>
      <c r="C154" s="102">
        <v>8.5381605385477108</v>
      </c>
      <c r="D154" s="102">
        <v>7.4342832672847706E-2</v>
      </c>
      <c r="E154" s="102">
        <v>0.18512751228361399</v>
      </c>
      <c r="F154" s="102">
        <v>0.18586409821601299</v>
      </c>
      <c r="G154" s="37">
        <f t="shared" si="2"/>
        <v>0.18512751228361399</v>
      </c>
      <c r="I154" s="102">
        <v>156</v>
      </c>
    </row>
    <row r="155" spans="1:9" x14ac:dyDescent="0.25">
      <c r="A155" s="102">
        <v>154</v>
      </c>
      <c r="B155" s="102">
        <v>7.4383835300443097</v>
      </c>
      <c r="C155" s="102">
        <v>7.9673788554217904</v>
      </c>
      <c r="D155" s="102">
        <v>-0.52899532537748795</v>
      </c>
      <c r="E155" s="102">
        <v>-1.3172969750527601</v>
      </c>
      <c r="F155" s="102">
        <v>-1.32797636089463</v>
      </c>
      <c r="G155" s="37">
        <f t="shared" si="2"/>
        <v>1.3172969750527601</v>
      </c>
      <c r="I155" s="102">
        <v>157</v>
      </c>
    </row>
    <row r="156" spans="1:9" x14ac:dyDescent="0.25">
      <c r="A156" s="102">
        <v>155</v>
      </c>
      <c r="B156" s="102">
        <v>7.90100705199242</v>
      </c>
      <c r="C156" s="102">
        <v>8.0136551769279603</v>
      </c>
      <c r="D156" s="102">
        <v>-0.11264812493554401</v>
      </c>
      <c r="E156" s="102">
        <v>-0.28051483085803403</v>
      </c>
      <c r="F156" s="102">
        <v>-0.28209982914306903</v>
      </c>
      <c r="G156" s="37">
        <f t="shared" si="2"/>
        <v>0.28051483085803403</v>
      </c>
      <c r="I156" s="102">
        <v>158</v>
      </c>
    </row>
    <row r="157" spans="1:9" x14ac:dyDescent="0.25">
      <c r="A157" s="102">
        <v>156</v>
      </c>
      <c r="B157" s="102">
        <v>8.0063675676502495</v>
      </c>
      <c r="C157" s="102">
        <v>7.8583043247251796</v>
      </c>
      <c r="D157" s="102">
        <v>0.14806324292506201</v>
      </c>
      <c r="E157" s="102">
        <v>0.36870507670838798</v>
      </c>
      <c r="F157" s="102">
        <v>0.37061629033862298</v>
      </c>
      <c r="G157" s="37">
        <f t="shared" si="2"/>
        <v>0.36870507670838798</v>
      </c>
      <c r="I157" s="102">
        <v>159</v>
      </c>
    </row>
    <row r="158" spans="1:9" x14ac:dyDescent="0.25">
      <c r="A158" s="102">
        <v>157</v>
      </c>
      <c r="B158" s="102">
        <v>8.2940496401020294</v>
      </c>
      <c r="C158" s="102">
        <v>8.4990344662087107</v>
      </c>
      <c r="D158" s="102">
        <v>-0.20498482610668001</v>
      </c>
      <c r="E158" s="102">
        <v>-0.510450430104189</v>
      </c>
      <c r="F158" s="102">
        <v>-0.51328603255288896</v>
      </c>
      <c r="G158" s="37">
        <f t="shared" si="2"/>
        <v>0.510450430104189</v>
      </c>
      <c r="I158" s="102">
        <v>160</v>
      </c>
    </row>
    <row r="159" spans="1:9" x14ac:dyDescent="0.25">
      <c r="A159" s="102">
        <v>158</v>
      </c>
      <c r="B159" s="102">
        <v>7.6009024595420804</v>
      </c>
      <c r="C159" s="102">
        <v>7.6687727457424302</v>
      </c>
      <c r="D159" s="102">
        <v>-6.7870286200349697E-2</v>
      </c>
      <c r="E159" s="102">
        <v>-0.16900966496043501</v>
      </c>
      <c r="F159" s="102">
        <v>-0.17023866451780101</v>
      </c>
      <c r="G159" s="37">
        <f t="shared" si="2"/>
        <v>0.16900966496043501</v>
      </c>
      <c r="I159" s="102">
        <v>161</v>
      </c>
    </row>
    <row r="160" spans="1:9" x14ac:dyDescent="0.25">
      <c r="A160" s="102">
        <v>159</v>
      </c>
      <c r="B160" s="102">
        <v>8.4118326757584096</v>
      </c>
      <c r="C160" s="102">
        <v>8.439520228328</v>
      </c>
      <c r="D160" s="102">
        <v>-2.7687552569585001E-2</v>
      </c>
      <c r="E160" s="102">
        <v>-6.8947167388486399E-2</v>
      </c>
      <c r="F160" s="102">
        <v>-6.9171507618186301E-2</v>
      </c>
      <c r="G160" s="37">
        <f t="shared" si="2"/>
        <v>6.8947167388486399E-2</v>
      </c>
      <c r="I160" s="102">
        <v>162</v>
      </c>
    </row>
    <row r="161" spans="1:9" x14ac:dyDescent="0.25">
      <c r="A161" s="102">
        <v>160</v>
      </c>
      <c r="B161" s="102">
        <v>9.7981270368783004</v>
      </c>
      <c r="C161" s="102">
        <v>9.9182902834691404</v>
      </c>
      <c r="D161" s="102">
        <v>-0.12016324659084</v>
      </c>
      <c r="E161" s="102">
        <v>-0.29922888474236797</v>
      </c>
      <c r="F161" s="102">
        <v>-0.30423497714509901</v>
      </c>
      <c r="G161" s="37">
        <f t="shared" si="2"/>
        <v>0.29922888474236797</v>
      </c>
      <c r="I161" s="102">
        <v>163</v>
      </c>
    </row>
    <row r="162" spans="1:9" x14ac:dyDescent="0.25">
      <c r="A162" s="102">
        <v>161</v>
      </c>
      <c r="B162" s="102">
        <v>9.7409686230383503</v>
      </c>
      <c r="C162" s="102">
        <v>9.37581231211459</v>
      </c>
      <c r="D162" s="102">
        <v>0.36515631092376399</v>
      </c>
      <c r="E162" s="102">
        <v>0.909307286331964</v>
      </c>
      <c r="F162" s="102">
        <v>0.91765564550786105</v>
      </c>
      <c r="G162" s="37">
        <f t="shared" si="2"/>
        <v>0.909307286331964</v>
      </c>
      <c r="I162" s="102">
        <v>164</v>
      </c>
    </row>
    <row r="163" spans="1:9" x14ac:dyDescent="0.25">
      <c r="A163" s="102">
        <v>162</v>
      </c>
      <c r="B163" s="102">
        <v>8.1605182474774995</v>
      </c>
      <c r="C163" s="102">
        <v>8.6907860728860094</v>
      </c>
      <c r="D163" s="102">
        <v>-0.53026782540850603</v>
      </c>
      <c r="E163" s="102">
        <v>-1.3204657373483699</v>
      </c>
      <c r="F163" s="102">
        <v>-1.32622294453054</v>
      </c>
      <c r="G163" s="37">
        <f t="shared" si="2"/>
        <v>1.3204657373483699</v>
      </c>
      <c r="I163" s="102">
        <v>165</v>
      </c>
    </row>
    <row r="164" spans="1:9" x14ac:dyDescent="0.25">
      <c r="A164" s="102">
        <v>163</v>
      </c>
      <c r="B164" s="102">
        <v>8.51719319141624</v>
      </c>
      <c r="C164" s="102">
        <v>8.2631622902024908</v>
      </c>
      <c r="D164" s="102">
        <v>0.254030901213744</v>
      </c>
      <c r="E164" s="102">
        <v>0.63258430024877299</v>
      </c>
      <c r="F164" s="102">
        <v>0.63506517248056105</v>
      </c>
      <c r="G164" s="37">
        <f t="shared" si="2"/>
        <v>0.63258430024877299</v>
      </c>
      <c r="I164" s="102">
        <v>166</v>
      </c>
    </row>
    <row r="165" spans="1:9" x14ac:dyDescent="0.25">
      <c r="A165" s="102">
        <v>164</v>
      </c>
      <c r="B165" s="102">
        <v>8.6995147482101896</v>
      </c>
      <c r="C165" s="102">
        <v>8.4311483071031805</v>
      </c>
      <c r="D165" s="102">
        <v>0.26836644110701102</v>
      </c>
      <c r="E165" s="102">
        <v>0.668282467002275</v>
      </c>
      <c r="F165" s="102">
        <v>0.67086232204820695</v>
      </c>
      <c r="G165" s="37">
        <f t="shared" si="2"/>
        <v>0.668282467002275</v>
      </c>
      <c r="I165" s="102">
        <v>167</v>
      </c>
    </row>
    <row r="166" spans="1:9" x14ac:dyDescent="0.25">
      <c r="A166" s="102">
        <v>165</v>
      </c>
      <c r="B166" s="102">
        <v>8.6482214538226394</v>
      </c>
      <c r="C166" s="102">
        <v>8.38652557131892</v>
      </c>
      <c r="D166" s="102">
        <v>0.261695882503721</v>
      </c>
      <c r="E166" s="102">
        <v>0.65167153256016996</v>
      </c>
      <c r="F166" s="102">
        <v>0.65417869289466202</v>
      </c>
      <c r="G166" s="37">
        <f t="shared" si="2"/>
        <v>0.65167153256016996</v>
      </c>
      <c r="I166" s="102">
        <v>168</v>
      </c>
    </row>
  </sheetData>
  <mergeCells count="8">
    <mergeCell ref="O2:O4"/>
    <mergeCell ref="Q2:R3"/>
    <mergeCell ref="K5:L5"/>
    <mergeCell ref="K6:L6"/>
    <mergeCell ref="K7:L7"/>
    <mergeCell ref="K2:L4"/>
    <mergeCell ref="M2:M4"/>
    <mergeCell ref="N2:N4"/>
  </mergeCells>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BJ31"/>
  <sheetViews>
    <sheetView showGridLines="0" workbookViewId="0">
      <selection activeCell="Q34" sqref="Q34"/>
    </sheetView>
  </sheetViews>
  <sheetFormatPr defaultRowHeight="15" x14ac:dyDescent="0.25"/>
  <cols>
    <col min="1" max="1" width="7.7109375" bestFit="1" customWidth="1"/>
    <col min="2" max="2" width="39.7109375" bestFit="1" customWidth="1"/>
    <col min="3" max="3" width="5.7109375" bestFit="1" customWidth="1"/>
    <col min="4" max="5" width="6.5703125" bestFit="1" customWidth="1"/>
    <col min="6" max="7" width="10.5703125" bestFit="1" customWidth="1"/>
    <col min="8" max="8" width="8" bestFit="1" customWidth="1"/>
    <col min="9" max="9" width="10.28515625" bestFit="1" customWidth="1"/>
    <col min="10" max="10" width="9.5703125" bestFit="1" customWidth="1"/>
    <col min="11" max="11" width="6" bestFit="1" customWidth="1"/>
    <col min="12" max="12" width="10.5703125" bestFit="1" customWidth="1"/>
    <col min="13" max="13" width="6" bestFit="1" customWidth="1"/>
    <col min="14" max="14" width="10.5703125" bestFit="1" customWidth="1"/>
  </cols>
  <sheetData>
    <row r="1" spans="1:62" ht="15.75" thickBot="1" x14ac:dyDescent="0.3">
      <c r="A1" s="19" t="s">
        <v>91</v>
      </c>
      <c r="B1" s="19" t="s">
        <v>2</v>
      </c>
      <c r="C1" s="19" t="s">
        <v>3</v>
      </c>
      <c r="D1" s="19" t="s">
        <v>74</v>
      </c>
      <c r="E1" s="19" t="s">
        <v>76</v>
      </c>
      <c r="F1" s="19" t="s">
        <v>75</v>
      </c>
      <c r="G1" s="19" t="s">
        <v>92</v>
      </c>
      <c r="H1" s="19" t="s">
        <v>217</v>
      </c>
      <c r="I1" s="19" t="s">
        <v>95</v>
      </c>
      <c r="J1" s="18" t="s">
        <v>219</v>
      </c>
      <c r="K1" s="18" t="s">
        <v>221</v>
      </c>
      <c r="L1" s="17" t="s">
        <v>220</v>
      </c>
      <c r="M1" s="17" t="s">
        <v>221</v>
      </c>
    </row>
    <row r="2" spans="1:62" s="1" customFormat="1" x14ac:dyDescent="0.25">
      <c r="A2" s="47">
        <v>27</v>
      </c>
      <c r="B2" s="48" t="s">
        <v>186</v>
      </c>
      <c r="C2" s="47" t="s">
        <v>267</v>
      </c>
      <c r="D2" s="48" t="s">
        <v>93</v>
      </c>
      <c r="E2" s="49">
        <v>100</v>
      </c>
      <c r="F2" s="47" t="s">
        <v>38</v>
      </c>
      <c r="G2" s="50">
        <v>1500</v>
      </c>
      <c r="H2" s="51">
        <f t="shared" ref="H2:H31" si="0">G2/E2</f>
        <v>15</v>
      </c>
      <c r="I2" s="51">
        <f t="shared" ref="I2:I31" si="1">LN(H2)</f>
        <v>2.7080502011022101</v>
      </c>
      <c r="J2" s="44">
        <f t="shared" ref="J2:J31" si="2" xml:space="preserve"> 20.494 * E2 ^ 0.9444 *  F2  ^ 0.1458</f>
        <v>3293.8273961762184</v>
      </c>
      <c r="K2" s="44">
        <f t="shared" ref="K2:K31" si="3">J2/G2</f>
        <v>2.1958849307841457</v>
      </c>
      <c r="L2" s="44">
        <f t="shared" ref="L2:L31" si="4" xml:space="preserve"> 30.1656 * E2 ^ 0.8931 * F2 ^ 0.1437</f>
        <v>3788.0550508669912</v>
      </c>
      <c r="M2" s="44">
        <f t="shared" ref="M2:M31" si="5">L2/G2</f>
        <v>2.5253700339113276</v>
      </c>
      <c r="N2" s="45">
        <f t="shared" ref="N2:N31" si="6" xml:space="preserve"> 23.5708 * E2 ^ 0.8234 *F2^ 0.2841</f>
        <v>4339.1218851765907</v>
      </c>
      <c r="O2" s="52">
        <f t="shared" ref="O2:O31" si="7">N2/G2</f>
        <v>2.8927479234510605</v>
      </c>
      <c r="P2" s="47" t="s">
        <v>265</v>
      </c>
      <c r="Q2" s="47">
        <v>38448</v>
      </c>
      <c r="R2" s="53" t="s">
        <v>34</v>
      </c>
      <c r="S2" s="39" t="s">
        <v>4</v>
      </c>
      <c r="T2" s="54">
        <v>45002</v>
      </c>
      <c r="U2" s="47">
        <v>379</v>
      </c>
      <c r="V2" s="47" t="s">
        <v>266</v>
      </c>
      <c r="W2" s="47" t="s">
        <v>185</v>
      </c>
      <c r="X2" s="47">
        <v>7876154</v>
      </c>
      <c r="Y2" s="48" t="s">
        <v>186</v>
      </c>
      <c r="Z2" s="47" t="s">
        <v>267</v>
      </c>
      <c r="AA2" s="55" t="s">
        <v>34</v>
      </c>
      <c r="AB2" s="47" t="s">
        <v>152</v>
      </c>
      <c r="AC2" s="47">
        <v>7</v>
      </c>
      <c r="AD2" s="47">
        <v>72</v>
      </c>
      <c r="AE2" s="47" t="s">
        <v>178</v>
      </c>
      <c r="AF2" s="47" t="s">
        <v>38</v>
      </c>
      <c r="AG2" s="56">
        <v>4.5361849915686303</v>
      </c>
      <c r="AH2" s="47" t="s">
        <v>11</v>
      </c>
      <c r="AI2" s="57">
        <v>232</v>
      </c>
      <c r="AJ2" s="47">
        <v>13.2</v>
      </c>
      <c r="AK2" s="49">
        <v>71</v>
      </c>
      <c r="AL2" s="47">
        <v>1985</v>
      </c>
      <c r="AM2" s="47">
        <v>32</v>
      </c>
      <c r="AN2" s="55" t="s">
        <v>34</v>
      </c>
      <c r="AO2" s="48" t="s">
        <v>42</v>
      </c>
      <c r="AP2" s="49"/>
      <c r="AQ2" s="49"/>
      <c r="AR2" s="49">
        <v>100</v>
      </c>
      <c r="AS2" s="49"/>
      <c r="AT2" s="58">
        <v>1500</v>
      </c>
      <c r="AU2" s="55" t="s">
        <v>34</v>
      </c>
      <c r="AV2" s="48" t="s">
        <v>268</v>
      </c>
      <c r="AW2" s="47" t="s">
        <v>17</v>
      </c>
      <c r="AX2" s="47" t="s">
        <v>187</v>
      </c>
      <c r="AY2" s="48" t="s">
        <v>188</v>
      </c>
      <c r="AZ2" s="39" t="s">
        <v>265</v>
      </c>
      <c r="BA2" s="39" t="e">
        <v>#N/A</v>
      </c>
      <c r="BB2" s="47" t="s">
        <v>23</v>
      </c>
      <c r="BC2" s="47" t="s">
        <v>24</v>
      </c>
      <c r="BD2" s="47" t="s">
        <v>25</v>
      </c>
      <c r="BE2" s="47" t="s">
        <v>25</v>
      </c>
      <c r="BF2" s="47" t="s">
        <v>26</v>
      </c>
      <c r="BG2" s="59">
        <v>-30.04976628</v>
      </c>
      <c r="BH2" s="59">
        <v>-51.21841818</v>
      </c>
      <c r="BI2" s="39"/>
      <c r="BJ2" s="39"/>
    </row>
    <row r="3" spans="1:62" s="1" customFormat="1" x14ac:dyDescent="0.25">
      <c r="A3" s="47">
        <v>43</v>
      </c>
      <c r="B3" s="48" t="s">
        <v>163</v>
      </c>
      <c r="C3" s="47">
        <v>38</v>
      </c>
      <c r="D3" s="48" t="s">
        <v>93</v>
      </c>
      <c r="E3" s="49">
        <v>10</v>
      </c>
      <c r="F3" s="47" t="s">
        <v>27</v>
      </c>
      <c r="G3" s="50">
        <v>3600</v>
      </c>
      <c r="H3" s="51">
        <f t="shared" si="0"/>
        <v>360</v>
      </c>
      <c r="I3" s="51">
        <f t="shared" si="1"/>
        <v>5.8861040314501558</v>
      </c>
      <c r="J3" s="44">
        <f t="shared" si="2"/>
        <v>410.03636313681716</v>
      </c>
      <c r="K3" s="44">
        <f t="shared" si="3"/>
        <v>0.11389898976022698</v>
      </c>
      <c r="L3" s="44">
        <f t="shared" si="4"/>
        <v>529.99110046250291</v>
      </c>
      <c r="M3" s="44">
        <f t="shared" si="5"/>
        <v>0.14721975012847302</v>
      </c>
      <c r="N3" s="45">
        <f t="shared" si="6"/>
        <v>778.05790517536707</v>
      </c>
      <c r="O3" s="52">
        <f t="shared" si="7"/>
        <v>0.2161271958820464</v>
      </c>
      <c r="P3" s="47" t="s">
        <v>297</v>
      </c>
      <c r="Q3" s="47">
        <v>38927</v>
      </c>
      <c r="R3" s="53" t="s">
        <v>34</v>
      </c>
      <c r="S3" s="39" t="s">
        <v>4</v>
      </c>
      <c r="T3" s="54">
        <v>45058</v>
      </c>
      <c r="U3" s="47">
        <v>381</v>
      </c>
      <c r="V3" s="47" t="s">
        <v>298</v>
      </c>
      <c r="W3" s="47" t="s">
        <v>299</v>
      </c>
      <c r="X3" s="47">
        <v>7878085</v>
      </c>
      <c r="Y3" s="48" t="s">
        <v>163</v>
      </c>
      <c r="Z3" s="47" t="s">
        <v>300</v>
      </c>
      <c r="AA3" s="47" t="s">
        <v>15</v>
      </c>
      <c r="AB3" s="47" t="s">
        <v>132</v>
      </c>
      <c r="AC3" s="47">
        <v>3</v>
      </c>
      <c r="AD3" s="47">
        <v>8</v>
      </c>
      <c r="AE3" s="47" t="s">
        <v>36</v>
      </c>
      <c r="AF3" s="47" t="s">
        <v>27</v>
      </c>
      <c r="AG3" s="56">
        <v>3.7906623391568601</v>
      </c>
      <c r="AH3" s="47" t="s">
        <v>53</v>
      </c>
      <c r="AI3" s="49">
        <v>1279</v>
      </c>
      <c r="AJ3" s="49">
        <v>10.1</v>
      </c>
      <c r="AK3" s="49">
        <v>35</v>
      </c>
      <c r="AL3" s="47">
        <v>1960</v>
      </c>
      <c r="AM3" s="47">
        <v>7</v>
      </c>
      <c r="AN3" s="47"/>
      <c r="AO3" s="48" t="s">
        <v>45</v>
      </c>
      <c r="AP3" s="49"/>
      <c r="AQ3" s="49"/>
      <c r="AR3" s="49"/>
      <c r="AS3" s="49">
        <v>10</v>
      </c>
      <c r="AT3" s="58">
        <v>3600</v>
      </c>
      <c r="AU3" s="58">
        <v>260</v>
      </c>
      <c r="AV3" s="48" t="s">
        <v>301</v>
      </c>
      <c r="AW3" s="47" t="s">
        <v>17</v>
      </c>
      <c r="AX3" s="47" t="s">
        <v>302</v>
      </c>
      <c r="AY3" s="60" t="s">
        <v>303</v>
      </c>
      <c r="AZ3" s="39" t="s">
        <v>297</v>
      </c>
      <c r="BA3" s="47" t="e">
        <v>#N/A</v>
      </c>
      <c r="BB3" s="47" t="s">
        <v>63</v>
      </c>
      <c r="BC3" s="47" t="s">
        <v>24</v>
      </c>
      <c r="BD3" s="47" t="s">
        <v>25</v>
      </c>
      <c r="BE3" s="47" t="s">
        <v>20</v>
      </c>
      <c r="BF3" s="47" t="s">
        <v>46</v>
      </c>
      <c r="BG3" s="59">
        <v>-30.02900365</v>
      </c>
      <c r="BH3" s="59">
        <v>-51.226182119999997</v>
      </c>
      <c r="BI3" s="39"/>
      <c r="BJ3" s="39"/>
    </row>
    <row r="4" spans="1:62" s="1" customFormat="1" x14ac:dyDescent="0.25">
      <c r="A4" s="47">
        <v>50</v>
      </c>
      <c r="B4" s="39" t="s">
        <v>145</v>
      </c>
      <c r="C4" s="47">
        <v>50</v>
      </c>
      <c r="D4" s="48" t="s">
        <v>93</v>
      </c>
      <c r="E4" s="49">
        <v>118.55</v>
      </c>
      <c r="F4" s="47" t="s">
        <v>227</v>
      </c>
      <c r="G4" s="50">
        <v>9500</v>
      </c>
      <c r="H4" s="51">
        <f t="shared" si="0"/>
        <v>80.134964150147624</v>
      </c>
      <c r="I4" s="51">
        <f t="shared" si="1"/>
        <v>4.383712265077218</v>
      </c>
      <c r="J4" s="44">
        <f t="shared" si="2"/>
        <v>4090.2004334576845</v>
      </c>
      <c r="K4" s="44">
        <f t="shared" si="3"/>
        <v>0.43054741404817731</v>
      </c>
      <c r="L4" s="44">
        <f t="shared" si="4"/>
        <v>4659.2883541748279</v>
      </c>
      <c r="M4" s="44">
        <f t="shared" si="5"/>
        <v>0.49045140570261347</v>
      </c>
      <c r="N4" s="52">
        <f t="shared" si="6"/>
        <v>5565.5379648001717</v>
      </c>
      <c r="O4" s="52">
        <f t="shared" si="7"/>
        <v>0.58584610155791284</v>
      </c>
      <c r="P4" s="47" t="s">
        <v>320</v>
      </c>
      <c r="Q4" s="47">
        <v>39617</v>
      </c>
      <c r="R4" s="39" t="s">
        <v>321</v>
      </c>
      <c r="S4" s="39" t="s">
        <v>56</v>
      </c>
      <c r="T4" s="54">
        <v>45126</v>
      </c>
      <c r="U4" s="47">
        <v>383</v>
      </c>
      <c r="V4" s="47">
        <v>100052473</v>
      </c>
      <c r="W4" s="47" t="s">
        <v>144</v>
      </c>
      <c r="X4" s="47">
        <v>7775026</v>
      </c>
      <c r="Y4" s="39" t="s">
        <v>145</v>
      </c>
      <c r="Z4" s="47" t="s">
        <v>5</v>
      </c>
      <c r="AA4" s="47">
        <v>4</v>
      </c>
      <c r="AB4" s="47" t="s">
        <v>146</v>
      </c>
      <c r="AC4" s="47">
        <v>2</v>
      </c>
      <c r="AD4" s="47">
        <v>98</v>
      </c>
      <c r="AE4" s="47" t="s">
        <v>147</v>
      </c>
      <c r="AF4" s="47" t="s">
        <v>227</v>
      </c>
      <c r="AG4" s="56">
        <v>5.1555056104509802</v>
      </c>
      <c r="AH4" s="47" t="s">
        <v>13</v>
      </c>
      <c r="AI4" s="49">
        <v>11874.62</v>
      </c>
      <c r="AJ4" s="49">
        <v>116.67</v>
      </c>
      <c r="AK4" s="49">
        <v>303.33</v>
      </c>
      <c r="AL4" s="47">
        <v>2014</v>
      </c>
      <c r="AM4" s="47">
        <v>86</v>
      </c>
      <c r="AN4" s="55" t="s">
        <v>34</v>
      </c>
      <c r="AO4" s="39" t="s">
        <v>16</v>
      </c>
      <c r="AP4" s="47"/>
      <c r="AQ4" s="47"/>
      <c r="AR4" s="58"/>
      <c r="AS4" s="49">
        <v>118.55</v>
      </c>
      <c r="AT4" s="63">
        <v>9500</v>
      </c>
      <c r="AU4" s="63">
        <v>2125</v>
      </c>
      <c r="AV4" s="39" t="s">
        <v>322</v>
      </c>
      <c r="AW4" s="47" t="s">
        <v>323</v>
      </c>
      <c r="AX4" s="47" t="s">
        <v>324</v>
      </c>
      <c r="AY4" s="39" t="s">
        <v>325</v>
      </c>
      <c r="AZ4" s="48" t="s">
        <v>326</v>
      </c>
      <c r="BA4" s="39" t="e">
        <v>#N/A</v>
      </c>
      <c r="BB4" s="47" t="s">
        <v>18</v>
      </c>
      <c r="BC4" s="47" t="s">
        <v>19</v>
      </c>
      <c r="BD4" s="47" t="s">
        <v>20</v>
      </c>
      <c r="BE4" s="47" t="s">
        <v>20</v>
      </c>
      <c r="BF4" s="47" t="s">
        <v>148</v>
      </c>
      <c r="BG4" s="59">
        <v>-30.0469992254421</v>
      </c>
      <c r="BH4" s="59">
        <v>-51.2299494016303</v>
      </c>
      <c r="BI4" s="39"/>
      <c r="BJ4" s="66"/>
    </row>
    <row r="5" spans="1:62" s="1" customFormat="1" x14ac:dyDescent="0.25">
      <c r="A5" s="47">
        <v>51</v>
      </c>
      <c r="B5" s="48" t="s">
        <v>154</v>
      </c>
      <c r="C5" s="47">
        <v>1192</v>
      </c>
      <c r="D5" s="48" t="s">
        <v>93</v>
      </c>
      <c r="E5" s="49">
        <v>268.82</v>
      </c>
      <c r="F5" s="47">
        <v>180</v>
      </c>
      <c r="G5" s="50">
        <v>30950</v>
      </c>
      <c r="H5" s="51">
        <f t="shared" si="0"/>
        <v>115.13280261885276</v>
      </c>
      <c r="I5" s="51">
        <f t="shared" si="1"/>
        <v>4.7460862674697397</v>
      </c>
      <c r="J5" s="44">
        <f t="shared" si="2"/>
        <v>8606.5476231409921</v>
      </c>
      <c r="K5" s="44">
        <f t="shared" si="3"/>
        <v>0.27807908313864271</v>
      </c>
      <c r="L5" s="44">
        <f t="shared" si="4"/>
        <v>9404.7392945649117</v>
      </c>
      <c r="M5" s="44">
        <f t="shared" si="5"/>
        <v>0.30386879788578069</v>
      </c>
      <c r="N5" s="45">
        <f t="shared" si="6"/>
        <v>10316.108563299364</v>
      </c>
      <c r="O5" s="52">
        <f t="shared" si="7"/>
        <v>0.33331530091435746</v>
      </c>
      <c r="P5" s="47" t="s">
        <v>317</v>
      </c>
      <c r="Q5" s="47">
        <v>39614</v>
      </c>
      <c r="R5" s="39" t="s">
        <v>315</v>
      </c>
      <c r="S5" s="39" t="s">
        <v>56</v>
      </c>
      <c r="T5" s="54">
        <v>45126</v>
      </c>
      <c r="U5" s="47">
        <v>383</v>
      </c>
      <c r="V5" s="47">
        <v>100105576</v>
      </c>
      <c r="W5" s="61" t="s">
        <v>235</v>
      </c>
      <c r="X5" s="47">
        <v>7776107</v>
      </c>
      <c r="Y5" s="48" t="s">
        <v>154</v>
      </c>
      <c r="Z5" s="47">
        <v>1192</v>
      </c>
      <c r="AA5" s="47">
        <v>4</v>
      </c>
      <c r="AB5" s="47" t="s">
        <v>152</v>
      </c>
      <c r="AC5" s="47">
        <v>7</v>
      </c>
      <c r="AD5" s="47">
        <v>84</v>
      </c>
      <c r="AE5" s="47" t="s">
        <v>236</v>
      </c>
      <c r="AF5" s="47">
        <v>180</v>
      </c>
      <c r="AG5" s="56">
        <v>5.31</v>
      </c>
      <c r="AH5" s="47">
        <v>41</v>
      </c>
      <c r="AI5" s="49" t="s">
        <v>237</v>
      </c>
      <c r="AJ5" s="49">
        <v>86.75</v>
      </c>
      <c r="AK5" s="49">
        <v>282.99</v>
      </c>
      <c r="AL5" s="47">
        <v>2015</v>
      </c>
      <c r="AM5" s="47">
        <v>86</v>
      </c>
      <c r="AN5" s="55" t="s">
        <v>34</v>
      </c>
      <c r="AO5" s="48" t="s">
        <v>16</v>
      </c>
      <c r="AP5" s="39"/>
      <c r="AQ5" s="47"/>
      <c r="AR5" s="58"/>
      <c r="AS5" s="49">
        <v>268.82</v>
      </c>
      <c r="AT5" s="62">
        <v>30950</v>
      </c>
      <c r="AU5" s="63">
        <v>765</v>
      </c>
      <c r="AV5" s="48" t="s">
        <v>318</v>
      </c>
      <c r="AW5" s="47" t="s">
        <v>238</v>
      </c>
      <c r="AX5" s="47">
        <v>21017489</v>
      </c>
      <c r="AY5" s="39" t="s">
        <v>239</v>
      </c>
      <c r="AZ5" s="48" t="s">
        <v>319</v>
      </c>
      <c r="BA5" s="39" t="e">
        <v>#N/A</v>
      </c>
      <c r="BB5" s="47" t="s">
        <v>23</v>
      </c>
      <c r="BC5" s="47" t="s">
        <v>19</v>
      </c>
      <c r="BD5" s="47" t="s">
        <v>25</v>
      </c>
      <c r="BE5" s="47" t="s">
        <v>20</v>
      </c>
      <c r="BF5" s="47" t="s">
        <v>31</v>
      </c>
      <c r="BG5" s="59">
        <v>-30.049576789610601</v>
      </c>
      <c r="BH5" s="59">
        <v>-51.227565258772501</v>
      </c>
      <c r="BI5" s="47" t="s">
        <v>20</v>
      </c>
      <c r="BJ5" s="39"/>
    </row>
    <row r="6" spans="1:62" s="1" customFormat="1" x14ac:dyDescent="0.25">
      <c r="A6" s="47">
        <v>57</v>
      </c>
      <c r="B6" s="48" t="s">
        <v>173</v>
      </c>
      <c r="C6" s="47">
        <v>1531</v>
      </c>
      <c r="D6" s="48" t="s">
        <v>93</v>
      </c>
      <c r="E6" s="49">
        <v>146</v>
      </c>
      <c r="F6" s="47" t="s">
        <v>22</v>
      </c>
      <c r="G6" s="50">
        <v>2250</v>
      </c>
      <c r="H6" s="50">
        <f t="shared" si="0"/>
        <v>15.41095890410959</v>
      </c>
      <c r="I6" s="50">
        <f t="shared" si="1"/>
        <v>2.7350788734901292</v>
      </c>
      <c r="J6" s="64">
        <f t="shared" si="2"/>
        <v>5072.9574791876112</v>
      </c>
      <c r="K6" s="64">
        <f t="shared" si="3"/>
        <v>2.254647768527827</v>
      </c>
      <c r="L6" s="64">
        <f t="shared" si="4"/>
        <v>5715.8323578450272</v>
      </c>
      <c r="M6" s="64">
        <f t="shared" si="5"/>
        <v>2.5403699368200119</v>
      </c>
      <c r="N6" s="45">
        <f t="shared" si="6"/>
        <v>6851.051320344337</v>
      </c>
      <c r="O6" s="64">
        <f t="shared" si="7"/>
        <v>3.0449116979308166</v>
      </c>
      <c r="P6" s="47" t="s">
        <v>333</v>
      </c>
      <c r="Q6" s="47">
        <v>39806</v>
      </c>
      <c r="R6" s="48"/>
      <c r="S6" s="39" t="s">
        <v>4</v>
      </c>
      <c r="T6" s="54">
        <v>45145</v>
      </c>
      <c r="U6" s="47">
        <v>384</v>
      </c>
      <c r="V6" s="47" t="s">
        <v>212</v>
      </c>
      <c r="W6" s="47" t="s">
        <v>172</v>
      </c>
      <c r="X6" s="47">
        <v>7677040</v>
      </c>
      <c r="Y6" s="48" t="s">
        <v>173</v>
      </c>
      <c r="Z6" s="47" t="s">
        <v>213</v>
      </c>
      <c r="AA6" s="47" t="s">
        <v>214</v>
      </c>
      <c r="AB6" s="47" t="s">
        <v>132</v>
      </c>
      <c r="AC6" s="47">
        <v>2</v>
      </c>
      <c r="AD6" s="47">
        <v>13</v>
      </c>
      <c r="AE6" s="47" t="s">
        <v>21</v>
      </c>
      <c r="AF6" s="47" t="s">
        <v>22</v>
      </c>
      <c r="AG6" s="56">
        <v>4.3338627833921599</v>
      </c>
      <c r="AH6" s="47" t="s">
        <v>29</v>
      </c>
      <c r="AI6" s="49">
        <v>1639</v>
      </c>
      <c r="AJ6" s="49">
        <v>14.4</v>
      </c>
      <c r="AK6" s="49">
        <v>120</v>
      </c>
      <c r="AL6" s="47">
        <v>1970</v>
      </c>
      <c r="AM6" s="47">
        <v>75</v>
      </c>
      <c r="AN6" s="47"/>
      <c r="AO6" s="48" t="s">
        <v>16</v>
      </c>
      <c r="AP6" s="49"/>
      <c r="AQ6" s="49"/>
      <c r="AR6" s="49">
        <v>146</v>
      </c>
      <c r="AS6" s="49">
        <v>133</v>
      </c>
      <c r="AT6" s="58">
        <v>2250</v>
      </c>
      <c r="AU6" s="58">
        <v>212</v>
      </c>
      <c r="AV6" s="48" t="s">
        <v>334</v>
      </c>
      <c r="AW6" s="47" t="s">
        <v>30</v>
      </c>
      <c r="AX6" s="47" t="s">
        <v>215</v>
      </c>
      <c r="AY6" s="48" t="s">
        <v>174</v>
      </c>
      <c r="AZ6" s="39" t="s">
        <v>333</v>
      </c>
      <c r="BA6" s="47" t="e">
        <v>#N/A</v>
      </c>
      <c r="BB6" s="47" t="s">
        <v>23</v>
      </c>
      <c r="BC6" s="47" t="s">
        <v>24</v>
      </c>
      <c r="BD6" s="47" t="s">
        <v>25</v>
      </c>
      <c r="BE6" s="47" t="s">
        <v>25</v>
      </c>
      <c r="BF6" s="47" t="s">
        <v>26</v>
      </c>
      <c r="BG6" s="59">
        <v>-30.033712319999999</v>
      </c>
      <c r="BH6" s="59">
        <v>-51.22586458</v>
      </c>
      <c r="BI6" s="39"/>
      <c r="BJ6" s="39"/>
    </row>
    <row r="7" spans="1:62" s="39" customFormat="1" x14ac:dyDescent="0.25">
      <c r="A7" s="47">
        <v>59</v>
      </c>
      <c r="B7" s="48" t="s">
        <v>150</v>
      </c>
      <c r="C7" s="47">
        <v>1551</v>
      </c>
      <c r="D7" s="48" t="s">
        <v>93</v>
      </c>
      <c r="E7" s="49">
        <v>154</v>
      </c>
      <c r="F7" s="47" t="s">
        <v>27</v>
      </c>
      <c r="G7" s="50">
        <v>4400</v>
      </c>
      <c r="H7" s="51">
        <f t="shared" si="0"/>
        <v>28.571428571428573</v>
      </c>
      <c r="I7" s="51">
        <f t="shared" si="1"/>
        <v>3.3524072174927233</v>
      </c>
      <c r="J7" s="44">
        <f t="shared" si="2"/>
        <v>5423.9657888722777</v>
      </c>
      <c r="K7" s="44">
        <f t="shared" si="3"/>
        <v>1.2327194974709723</v>
      </c>
      <c r="L7" s="44">
        <f t="shared" si="4"/>
        <v>6093.1705286343822</v>
      </c>
      <c r="M7" s="44">
        <f t="shared" si="5"/>
        <v>1.3848114837805414</v>
      </c>
      <c r="N7" s="52">
        <f t="shared" si="6"/>
        <v>7392.9280764678042</v>
      </c>
      <c r="O7" s="52">
        <f t="shared" si="7"/>
        <v>1.6802109264699554</v>
      </c>
      <c r="P7" s="47" t="s">
        <v>328</v>
      </c>
      <c r="Q7" s="47">
        <v>39802</v>
      </c>
      <c r="R7" s="48"/>
      <c r="S7" s="39" t="s">
        <v>4</v>
      </c>
      <c r="T7" s="54">
        <v>45145</v>
      </c>
      <c r="U7" s="47">
        <v>384</v>
      </c>
      <c r="V7" s="47" t="s">
        <v>69</v>
      </c>
      <c r="W7" s="47" t="s">
        <v>70</v>
      </c>
      <c r="X7" s="47">
        <v>7677057</v>
      </c>
      <c r="Y7" s="48" t="s">
        <v>150</v>
      </c>
      <c r="Z7" s="47" t="s">
        <v>71</v>
      </c>
      <c r="AA7" s="47"/>
      <c r="AB7" s="47" t="s">
        <v>132</v>
      </c>
      <c r="AC7" s="47">
        <v>2</v>
      </c>
      <c r="AD7" s="47">
        <v>7</v>
      </c>
      <c r="AE7" s="47" t="s">
        <v>32</v>
      </c>
      <c r="AF7" s="47" t="s">
        <v>27</v>
      </c>
      <c r="AG7" s="56">
        <v>3.85819426892157</v>
      </c>
      <c r="AH7" s="47" t="s">
        <v>11</v>
      </c>
      <c r="AI7" s="49">
        <v>126</v>
      </c>
      <c r="AJ7" s="49">
        <v>9</v>
      </c>
      <c r="AK7" s="49">
        <v>154</v>
      </c>
      <c r="AL7" s="47">
        <v>1972</v>
      </c>
      <c r="AM7" s="47">
        <v>45</v>
      </c>
      <c r="AN7" s="47"/>
      <c r="AO7" s="48" t="s">
        <v>42</v>
      </c>
      <c r="AP7" s="49"/>
      <c r="AQ7" s="49"/>
      <c r="AR7" s="49">
        <v>154</v>
      </c>
      <c r="AS7" s="49"/>
      <c r="AT7" s="58">
        <v>4400</v>
      </c>
      <c r="AU7" s="58"/>
      <c r="AV7" s="48" t="s">
        <v>329</v>
      </c>
      <c r="AW7" s="47" t="s">
        <v>57</v>
      </c>
      <c r="AX7" s="47" t="s">
        <v>72</v>
      </c>
      <c r="AY7" s="48" t="s">
        <v>73</v>
      </c>
      <c r="AZ7" s="39" t="s">
        <v>328</v>
      </c>
      <c r="BA7" s="47" t="e">
        <v>#N/A</v>
      </c>
      <c r="BB7" s="47" t="s">
        <v>23</v>
      </c>
      <c r="BC7" s="47" t="s">
        <v>24</v>
      </c>
      <c r="BD7" s="47" t="s">
        <v>25</v>
      </c>
      <c r="BE7" s="47" t="s">
        <v>25</v>
      </c>
      <c r="BF7" s="47" t="s">
        <v>49</v>
      </c>
      <c r="BG7" s="59">
        <v>-30.031704149999999</v>
      </c>
      <c r="BH7" s="59">
        <v>-51.226134829999999</v>
      </c>
    </row>
    <row r="8" spans="1:62" s="1" customFormat="1" x14ac:dyDescent="0.25">
      <c r="A8" s="47">
        <v>62</v>
      </c>
      <c r="B8" s="48" t="s">
        <v>173</v>
      </c>
      <c r="C8" s="47">
        <v>148</v>
      </c>
      <c r="D8" s="48" t="s">
        <v>93</v>
      </c>
      <c r="E8" s="49">
        <v>80</v>
      </c>
      <c r="F8" s="47" t="s">
        <v>22</v>
      </c>
      <c r="G8" s="50">
        <v>1499</v>
      </c>
      <c r="H8" s="51">
        <f t="shared" si="0"/>
        <v>18.737500000000001</v>
      </c>
      <c r="I8" s="51">
        <f t="shared" si="1"/>
        <v>2.930526863428716</v>
      </c>
      <c r="J8" s="44">
        <f t="shared" si="2"/>
        <v>2874.2501907180063</v>
      </c>
      <c r="K8" s="44">
        <f t="shared" si="3"/>
        <v>1.9174450905390301</v>
      </c>
      <c r="L8" s="44">
        <f t="shared" si="4"/>
        <v>3339.9934457571039</v>
      </c>
      <c r="M8" s="44">
        <f t="shared" si="5"/>
        <v>2.2281477289907299</v>
      </c>
      <c r="N8" s="45">
        <f t="shared" si="6"/>
        <v>4174.7778887825971</v>
      </c>
      <c r="O8" s="52">
        <f t="shared" si="7"/>
        <v>2.785041953824281</v>
      </c>
      <c r="P8" s="47" t="s">
        <v>338</v>
      </c>
      <c r="Q8" s="47">
        <v>39810</v>
      </c>
      <c r="R8" s="48" t="s">
        <v>339</v>
      </c>
      <c r="S8" s="39" t="s">
        <v>4</v>
      </c>
      <c r="T8" s="54">
        <v>45146</v>
      </c>
      <c r="U8" s="47">
        <v>384</v>
      </c>
      <c r="V8" s="47">
        <v>3543021</v>
      </c>
      <c r="W8" s="47" t="s">
        <v>340</v>
      </c>
      <c r="X8" s="47">
        <v>7677040</v>
      </c>
      <c r="Y8" s="48" t="s">
        <v>173</v>
      </c>
      <c r="Z8" s="47">
        <v>148</v>
      </c>
      <c r="AA8" s="47"/>
      <c r="AB8" s="47" t="s">
        <v>132</v>
      </c>
      <c r="AC8" s="47">
        <v>1</v>
      </c>
      <c r="AD8" s="47">
        <v>75</v>
      </c>
      <c r="AE8" s="47" t="s">
        <v>21</v>
      </c>
      <c r="AF8" s="47" t="s">
        <v>22</v>
      </c>
      <c r="AG8" s="56">
        <v>3.87</v>
      </c>
      <c r="AH8" s="47">
        <v>20</v>
      </c>
      <c r="AI8" s="49">
        <v>42</v>
      </c>
      <c r="AJ8" s="49">
        <v>9.1999999999999993</v>
      </c>
      <c r="AK8" s="49">
        <v>39</v>
      </c>
      <c r="AL8" s="47">
        <v>1917</v>
      </c>
      <c r="AM8" s="47">
        <v>32</v>
      </c>
      <c r="AN8" s="47"/>
      <c r="AO8" s="48" t="s">
        <v>33</v>
      </c>
      <c r="AP8" s="49"/>
      <c r="AQ8" s="49"/>
      <c r="AR8" s="49">
        <v>80</v>
      </c>
      <c r="AS8" s="49"/>
      <c r="AT8" s="58">
        <v>1499</v>
      </c>
      <c r="AU8" s="58">
        <v>30</v>
      </c>
      <c r="AV8" s="48" t="s">
        <v>341</v>
      </c>
      <c r="AW8" s="47" t="s">
        <v>342</v>
      </c>
      <c r="AX8" s="47" t="s">
        <v>343</v>
      </c>
      <c r="AY8" s="48" t="s">
        <v>344</v>
      </c>
      <c r="AZ8" s="39" t="s">
        <v>338</v>
      </c>
      <c r="BA8" s="47" t="e">
        <v>#N/A</v>
      </c>
      <c r="BB8" s="47" t="s">
        <v>23</v>
      </c>
      <c r="BC8" s="47" t="s">
        <v>24</v>
      </c>
      <c r="BD8" s="47" t="s">
        <v>25</v>
      </c>
      <c r="BE8" s="47" t="s">
        <v>25</v>
      </c>
      <c r="BF8" s="47" t="s">
        <v>44</v>
      </c>
      <c r="BG8" s="59"/>
      <c r="BH8" s="59"/>
      <c r="BI8" s="47" t="s">
        <v>20</v>
      </c>
      <c r="BJ8" s="39"/>
    </row>
    <row r="9" spans="1:62" s="1" customFormat="1" x14ac:dyDescent="0.25">
      <c r="A9" s="47">
        <v>67</v>
      </c>
      <c r="B9" s="48" t="s">
        <v>139</v>
      </c>
      <c r="C9" s="47">
        <v>155</v>
      </c>
      <c r="D9" s="48" t="s">
        <v>93</v>
      </c>
      <c r="E9" s="49">
        <v>91.54</v>
      </c>
      <c r="F9" s="47" t="s">
        <v>27</v>
      </c>
      <c r="G9" s="50">
        <v>1900</v>
      </c>
      <c r="H9" s="51">
        <f t="shared" si="0"/>
        <v>20.75595368145073</v>
      </c>
      <c r="I9" s="51">
        <f t="shared" si="1"/>
        <v>3.0328331299290356</v>
      </c>
      <c r="J9" s="44">
        <f t="shared" si="2"/>
        <v>3318.697853542446</v>
      </c>
      <c r="K9" s="44">
        <f t="shared" si="3"/>
        <v>1.7466830808118137</v>
      </c>
      <c r="L9" s="44">
        <f t="shared" si="4"/>
        <v>3828.9815973135555</v>
      </c>
      <c r="M9" s="44">
        <f t="shared" si="5"/>
        <v>2.0152534722702922</v>
      </c>
      <c r="N9" s="45">
        <f t="shared" si="6"/>
        <v>4817.28500555146</v>
      </c>
      <c r="O9" s="52">
        <f t="shared" si="7"/>
        <v>2.535413160816558</v>
      </c>
      <c r="P9" s="47" t="s">
        <v>351</v>
      </c>
      <c r="Q9" s="47">
        <v>39815</v>
      </c>
      <c r="R9" s="48"/>
      <c r="S9" s="39" t="s">
        <v>4</v>
      </c>
      <c r="T9" s="54">
        <v>45146</v>
      </c>
      <c r="U9" s="47">
        <v>384</v>
      </c>
      <c r="V9" s="47" t="s">
        <v>352</v>
      </c>
      <c r="W9" s="47" t="s">
        <v>160</v>
      </c>
      <c r="X9" s="47">
        <v>7777188</v>
      </c>
      <c r="Y9" s="48" t="s">
        <v>139</v>
      </c>
      <c r="Z9" s="47" t="s">
        <v>353</v>
      </c>
      <c r="AA9" s="47" t="s">
        <v>354</v>
      </c>
      <c r="AB9" s="47" t="s">
        <v>132</v>
      </c>
      <c r="AC9" s="47">
        <v>1</v>
      </c>
      <c r="AD9" s="47">
        <v>12</v>
      </c>
      <c r="AE9" s="47" t="s">
        <v>32</v>
      </c>
      <c r="AF9" s="47" t="s">
        <v>27</v>
      </c>
      <c r="AG9" s="56">
        <v>4.5750938265882404</v>
      </c>
      <c r="AH9" s="47" t="s">
        <v>53</v>
      </c>
      <c r="AI9" s="49">
        <v>708</v>
      </c>
      <c r="AJ9" s="49">
        <v>16.5</v>
      </c>
      <c r="AK9" s="49">
        <v>94</v>
      </c>
      <c r="AL9" s="47">
        <v>1957</v>
      </c>
      <c r="AM9" s="47">
        <v>75</v>
      </c>
      <c r="AN9" s="47"/>
      <c r="AO9" s="48" t="s">
        <v>45</v>
      </c>
      <c r="AP9" s="49"/>
      <c r="AQ9" s="49"/>
      <c r="AR9" s="49"/>
      <c r="AS9" s="49">
        <v>91.54</v>
      </c>
      <c r="AT9" s="58">
        <v>1900</v>
      </c>
      <c r="AU9" s="58">
        <v>326</v>
      </c>
      <c r="AV9" s="48" t="s">
        <v>355</v>
      </c>
      <c r="AW9" s="47" t="s">
        <v>30</v>
      </c>
      <c r="AX9" s="47" t="s">
        <v>356</v>
      </c>
      <c r="AY9" s="48" t="s">
        <v>357</v>
      </c>
      <c r="AZ9" s="39" t="s">
        <v>351</v>
      </c>
      <c r="BA9" s="47" t="e">
        <v>#N/A</v>
      </c>
      <c r="BB9" s="47" t="s">
        <v>63</v>
      </c>
      <c r="BC9" s="47" t="s">
        <v>24</v>
      </c>
      <c r="BD9" s="47" t="s">
        <v>25</v>
      </c>
      <c r="BE9" s="47" t="s">
        <v>25</v>
      </c>
      <c r="BF9" s="47" t="s">
        <v>26</v>
      </c>
      <c r="BG9" s="59">
        <v>-30.0309153</v>
      </c>
      <c r="BH9" s="59">
        <v>-51.228414239999999</v>
      </c>
      <c r="BI9" s="39"/>
      <c r="BJ9" s="39"/>
    </row>
    <row r="10" spans="1:62" s="1" customFormat="1" x14ac:dyDescent="0.25">
      <c r="A10" s="47">
        <v>74</v>
      </c>
      <c r="B10" s="48" t="s">
        <v>165</v>
      </c>
      <c r="C10" s="47">
        <v>10</v>
      </c>
      <c r="D10" s="48" t="s">
        <v>93</v>
      </c>
      <c r="E10" s="49">
        <v>130</v>
      </c>
      <c r="F10" s="47" t="s">
        <v>27</v>
      </c>
      <c r="G10" s="50">
        <v>2000</v>
      </c>
      <c r="H10" s="51">
        <f t="shared" si="0"/>
        <v>15.384615384615385</v>
      </c>
      <c r="I10" s="51">
        <f t="shared" si="1"/>
        <v>2.7333680090865</v>
      </c>
      <c r="J10" s="44">
        <f t="shared" si="2"/>
        <v>4622.0056790342214</v>
      </c>
      <c r="K10" s="44">
        <f t="shared" si="3"/>
        <v>2.3110028395171107</v>
      </c>
      <c r="L10" s="44">
        <f t="shared" si="4"/>
        <v>5237.5886283814971</v>
      </c>
      <c r="M10" s="44">
        <f t="shared" si="5"/>
        <v>2.6187943141907484</v>
      </c>
      <c r="N10" s="45">
        <f t="shared" si="6"/>
        <v>6430.3242946623322</v>
      </c>
      <c r="O10" s="52">
        <f t="shared" si="7"/>
        <v>3.2151621473311662</v>
      </c>
      <c r="P10" s="47" t="s">
        <v>366</v>
      </c>
      <c r="Q10" s="47">
        <v>39856</v>
      </c>
      <c r="R10" s="48" t="s">
        <v>367</v>
      </c>
      <c r="S10" s="39" t="s">
        <v>4</v>
      </c>
      <c r="T10" s="54">
        <v>45148</v>
      </c>
      <c r="U10" s="47">
        <v>384</v>
      </c>
      <c r="V10" s="47" t="s">
        <v>287</v>
      </c>
      <c r="W10" s="47" t="s">
        <v>182</v>
      </c>
      <c r="X10" s="47">
        <v>7878200</v>
      </c>
      <c r="Y10" s="48" t="s">
        <v>165</v>
      </c>
      <c r="Z10" s="47" t="s">
        <v>274</v>
      </c>
      <c r="AA10" s="47" t="s">
        <v>35</v>
      </c>
      <c r="AB10" s="47" t="s">
        <v>132</v>
      </c>
      <c r="AC10" s="47">
        <v>3</v>
      </c>
      <c r="AD10" s="47">
        <v>83</v>
      </c>
      <c r="AE10" s="47" t="s">
        <v>36</v>
      </c>
      <c r="AF10" s="47" t="s">
        <v>27</v>
      </c>
      <c r="AG10" s="56">
        <v>3.44250799441176</v>
      </c>
      <c r="AH10" s="47" t="s">
        <v>13</v>
      </c>
      <c r="AI10" s="49">
        <v>933</v>
      </c>
      <c r="AJ10" s="49">
        <v>30.7</v>
      </c>
      <c r="AK10" s="49">
        <v>165</v>
      </c>
      <c r="AL10" s="47">
        <v>1994</v>
      </c>
      <c r="AM10" s="47">
        <v>83</v>
      </c>
      <c r="AN10" s="47"/>
      <c r="AO10" s="48" t="s">
        <v>16</v>
      </c>
      <c r="AP10" s="49"/>
      <c r="AQ10" s="49"/>
      <c r="AR10" s="49"/>
      <c r="AS10" s="49">
        <v>130</v>
      </c>
      <c r="AT10" s="58">
        <v>2000</v>
      </c>
      <c r="AU10" s="58">
        <v>900</v>
      </c>
      <c r="AV10" s="48" t="s">
        <v>368</v>
      </c>
      <c r="AW10" s="47" t="s">
        <v>17</v>
      </c>
      <c r="AX10" s="47" t="s">
        <v>288</v>
      </c>
      <c r="AY10" s="48" t="s">
        <v>289</v>
      </c>
      <c r="AZ10" s="39" t="s">
        <v>366</v>
      </c>
      <c r="BA10" s="47" t="e">
        <v>#N/A</v>
      </c>
      <c r="BB10" s="47" t="s">
        <v>23</v>
      </c>
      <c r="BC10" s="47" t="s">
        <v>24</v>
      </c>
      <c r="BD10" s="47" t="s">
        <v>25</v>
      </c>
      <c r="BE10" s="47" t="s">
        <v>20</v>
      </c>
      <c r="BF10" s="47" t="s">
        <v>31</v>
      </c>
      <c r="BG10" s="59">
        <v>-30.023749370000001</v>
      </c>
      <c r="BH10" s="59">
        <v>-51.22161397</v>
      </c>
      <c r="BI10" s="47" t="s">
        <v>20</v>
      </c>
      <c r="BJ10" s="39"/>
    </row>
    <row r="11" spans="1:62" s="1" customFormat="1" x14ac:dyDescent="0.25">
      <c r="A11" s="47">
        <v>77</v>
      </c>
      <c r="B11" s="48" t="s">
        <v>157</v>
      </c>
      <c r="C11" s="47" t="s">
        <v>280</v>
      </c>
      <c r="D11" s="48" t="s">
        <v>93</v>
      </c>
      <c r="E11" s="49">
        <v>744.6</v>
      </c>
      <c r="F11" s="47" t="s">
        <v>282</v>
      </c>
      <c r="G11" s="50">
        <v>50000</v>
      </c>
      <c r="H11" s="51">
        <f t="shared" si="0"/>
        <v>67.150147730325003</v>
      </c>
      <c r="I11" s="51">
        <f t="shared" si="1"/>
        <v>4.2069311229716666</v>
      </c>
      <c r="J11" s="44">
        <f t="shared" si="2"/>
        <v>24268.063470193789</v>
      </c>
      <c r="K11" s="44">
        <f t="shared" si="3"/>
        <v>0.48536126940387575</v>
      </c>
      <c r="L11" s="44">
        <f t="shared" si="4"/>
        <v>25141.359146400453</v>
      </c>
      <c r="M11" s="44">
        <f t="shared" si="5"/>
        <v>0.5028271829280091</v>
      </c>
      <c r="N11" s="52">
        <f t="shared" si="6"/>
        <v>27597.255589589076</v>
      </c>
      <c r="O11" s="52">
        <f t="shared" si="7"/>
        <v>0.55194511179178152</v>
      </c>
      <c r="P11" s="47" t="s">
        <v>369</v>
      </c>
      <c r="Q11" s="47">
        <v>39858</v>
      </c>
      <c r="R11" s="48"/>
      <c r="S11" s="39" t="s">
        <v>4</v>
      </c>
      <c r="T11" s="54">
        <v>45149</v>
      </c>
      <c r="U11" s="47">
        <v>384</v>
      </c>
      <c r="V11" s="47" t="s">
        <v>278</v>
      </c>
      <c r="W11" s="47" t="s">
        <v>279</v>
      </c>
      <c r="X11" s="47">
        <v>7778145</v>
      </c>
      <c r="Y11" s="48" t="s">
        <v>157</v>
      </c>
      <c r="Z11" s="47" t="s">
        <v>280</v>
      </c>
      <c r="AA11" s="47"/>
      <c r="AB11" s="47" t="s">
        <v>132</v>
      </c>
      <c r="AC11" s="47">
        <v>1</v>
      </c>
      <c r="AD11" s="47">
        <v>5</v>
      </c>
      <c r="AE11" s="47" t="s">
        <v>281</v>
      </c>
      <c r="AF11" s="47" t="s">
        <v>282</v>
      </c>
      <c r="AG11" s="56">
        <v>4.3439869600196097</v>
      </c>
      <c r="AH11" s="47" t="s">
        <v>7</v>
      </c>
      <c r="AI11" s="49">
        <v>266</v>
      </c>
      <c r="AJ11" s="49">
        <v>22.7</v>
      </c>
      <c r="AK11" s="49">
        <v>745</v>
      </c>
      <c r="AL11" s="47">
        <v>1989</v>
      </c>
      <c r="AM11" s="47">
        <v>43</v>
      </c>
      <c r="AN11" s="47"/>
      <c r="AO11" s="48" t="s">
        <v>42</v>
      </c>
      <c r="AP11" s="49"/>
      <c r="AQ11" s="49"/>
      <c r="AR11" s="49">
        <v>744.6</v>
      </c>
      <c r="AS11" s="49"/>
      <c r="AT11" s="58">
        <v>50000</v>
      </c>
      <c r="AU11" s="58"/>
      <c r="AV11" s="48" t="s">
        <v>370</v>
      </c>
      <c r="AW11" s="47" t="s">
        <v>30</v>
      </c>
      <c r="AX11" s="47" t="s">
        <v>283</v>
      </c>
      <c r="AY11" s="48" t="s">
        <v>284</v>
      </c>
      <c r="AZ11" s="39" t="s">
        <v>369</v>
      </c>
      <c r="BA11" s="47" t="e">
        <v>#N/A</v>
      </c>
      <c r="BB11" s="47" t="s">
        <v>23</v>
      </c>
      <c r="BC11" s="47" t="s">
        <v>24</v>
      </c>
      <c r="BD11" s="47" t="s">
        <v>25</v>
      </c>
      <c r="BE11" s="47" t="s">
        <v>20</v>
      </c>
      <c r="BF11" s="47" t="s">
        <v>44</v>
      </c>
      <c r="BG11" s="59">
        <v>-30.02916755</v>
      </c>
      <c r="BH11" s="59">
        <v>-51.228166340000001</v>
      </c>
      <c r="BI11" s="47" t="s">
        <v>20</v>
      </c>
      <c r="BJ11" s="39"/>
    </row>
    <row r="12" spans="1:62" s="1" customFormat="1" x14ac:dyDescent="0.25">
      <c r="A12" s="47">
        <v>78</v>
      </c>
      <c r="B12" s="48" t="s">
        <v>374</v>
      </c>
      <c r="C12" s="47">
        <v>92</v>
      </c>
      <c r="D12" s="48" t="s">
        <v>93</v>
      </c>
      <c r="E12" s="49">
        <v>101</v>
      </c>
      <c r="F12" s="47" t="s">
        <v>27</v>
      </c>
      <c r="G12" s="50">
        <v>17000</v>
      </c>
      <c r="H12" s="51">
        <f t="shared" si="0"/>
        <v>168.31683168316832</v>
      </c>
      <c r="I12" s="51">
        <f t="shared" si="1"/>
        <v>5.1258481061970933</v>
      </c>
      <c r="J12" s="44">
        <f t="shared" si="2"/>
        <v>3641.6942317433986</v>
      </c>
      <c r="K12" s="44">
        <f t="shared" si="3"/>
        <v>0.21421730774961167</v>
      </c>
      <c r="L12" s="44">
        <f t="shared" si="4"/>
        <v>4180.4977687541959</v>
      </c>
      <c r="M12" s="44">
        <f t="shared" si="5"/>
        <v>0.24591163345612918</v>
      </c>
      <c r="N12" s="45">
        <f t="shared" si="6"/>
        <v>5223.6027126384552</v>
      </c>
      <c r="O12" s="52">
        <f t="shared" si="7"/>
        <v>0.30727074780226205</v>
      </c>
      <c r="P12" s="47" t="s">
        <v>371</v>
      </c>
      <c r="Q12" s="47">
        <v>39860</v>
      </c>
      <c r="R12" s="48"/>
      <c r="S12" s="39" t="s">
        <v>4</v>
      </c>
      <c r="T12" s="54">
        <v>45149</v>
      </c>
      <c r="U12" s="47">
        <v>384</v>
      </c>
      <c r="V12" s="47" t="s">
        <v>372</v>
      </c>
      <c r="W12" s="47" t="s">
        <v>373</v>
      </c>
      <c r="X12" s="47">
        <v>7878127</v>
      </c>
      <c r="Y12" s="48" t="s">
        <v>374</v>
      </c>
      <c r="Z12" s="47" t="s">
        <v>375</v>
      </c>
      <c r="AA12" s="47" t="s">
        <v>35</v>
      </c>
      <c r="AB12" s="47" t="s">
        <v>132</v>
      </c>
      <c r="AC12" s="47">
        <v>3</v>
      </c>
      <c r="AD12" s="47">
        <v>9</v>
      </c>
      <c r="AE12" s="47" t="s">
        <v>36</v>
      </c>
      <c r="AF12" s="47" t="s">
        <v>27</v>
      </c>
      <c r="AG12" s="56">
        <v>3.8482986749411801</v>
      </c>
      <c r="AH12" s="47" t="s">
        <v>13</v>
      </c>
      <c r="AI12" s="49">
        <v>95</v>
      </c>
      <c r="AJ12" s="49">
        <v>12.8</v>
      </c>
      <c r="AK12" s="49">
        <v>65</v>
      </c>
      <c r="AL12" s="47">
        <v>1936</v>
      </c>
      <c r="AM12" s="47">
        <v>62</v>
      </c>
      <c r="AN12" s="47"/>
      <c r="AO12" s="48" t="s">
        <v>16</v>
      </c>
      <c r="AP12" s="49"/>
      <c r="AQ12" s="49"/>
      <c r="AR12" s="49"/>
      <c r="AS12" s="49">
        <v>101</v>
      </c>
      <c r="AT12" s="58">
        <v>17000</v>
      </c>
      <c r="AU12" s="58"/>
      <c r="AV12" s="48" t="s">
        <v>376</v>
      </c>
      <c r="AW12" s="47" t="s">
        <v>17</v>
      </c>
      <c r="AX12" s="47" t="s">
        <v>377</v>
      </c>
      <c r="AY12" s="48" t="s">
        <v>378</v>
      </c>
      <c r="AZ12" s="39" t="s">
        <v>371</v>
      </c>
      <c r="BA12" s="47" t="e">
        <v>#N/A</v>
      </c>
      <c r="BB12" s="47" t="s">
        <v>23</v>
      </c>
      <c r="BC12" s="47" t="s">
        <v>24</v>
      </c>
      <c r="BD12" s="47" t="s">
        <v>25</v>
      </c>
      <c r="BE12" s="47" t="s">
        <v>20</v>
      </c>
      <c r="BF12" s="47" t="s">
        <v>31</v>
      </c>
      <c r="BG12" s="59">
        <v>-30.028490380000001</v>
      </c>
      <c r="BH12" s="59">
        <v>-51.225739769999997</v>
      </c>
      <c r="BI12" s="47" t="s">
        <v>20</v>
      </c>
      <c r="BJ12" s="39"/>
    </row>
    <row r="13" spans="1:62" s="1" customFormat="1" x14ac:dyDescent="0.25">
      <c r="A13" s="47">
        <v>79</v>
      </c>
      <c r="B13" s="48" t="s">
        <v>374</v>
      </c>
      <c r="C13" s="47">
        <v>138</v>
      </c>
      <c r="D13" s="48" t="s">
        <v>93</v>
      </c>
      <c r="E13" s="49">
        <v>300</v>
      </c>
      <c r="F13" s="47" t="s">
        <v>27</v>
      </c>
      <c r="G13" s="50">
        <v>35000</v>
      </c>
      <c r="H13" s="51">
        <f t="shared" si="0"/>
        <v>116.66666666666667</v>
      </c>
      <c r="I13" s="51">
        <f t="shared" si="1"/>
        <v>4.7593208658153499</v>
      </c>
      <c r="J13" s="44">
        <f t="shared" si="2"/>
        <v>10181.59190468516</v>
      </c>
      <c r="K13" s="44">
        <f t="shared" si="3"/>
        <v>0.29090262584814741</v>
      </c>
      <c r="L13" s="44">
        <f t="shared" si="4"/>
        <v>11053.137423649066</v>
      </c>
      <c r="M13" s="44">
        <f t="shared" si="5"/>
        <v>0.31580392638997334</v>
      </c>
      <c r="N13" s="52">
        <f t="shared" si="6"/>
        <v>12801.874361959923</v>
      </c>
      <c r="O13" s="52">
        <f t="shared" si="7"/>
        <v>0.36576783891314063</v>
      </c>
      <c r="P13" s="47" t="s">
        <v>379</v>
      </c>
      <c r="Q13" s="47">
        <v>39861</v>
      </c>
      <c r="R13" s="48"/>
      <c r="S13" s="39" t="s">
        <v>4</v>
      </c>
      <c r="T13" s="54">
        <v>45149</v>
      </c>
      <c r="U13" s="47">
        <v>384</v>
      </c>
      <c r="V13" s="47" t="s">
        <v>380</v>
      </c>
      <c r="W13" s="47" t="s">
        <v>381</v>
      </c>
      <c r="X13" s="47">
        <v>7878127</v>
      </c>
      <c r="Y13" s="48" t="s">
        <v>374</v>
      </c>
      <c r="Z13" s="47" t="s">
        <v>382</v>
      </c>
      <c r="AA13" s="47"/>
      <c r="AB13" s="47" t="s">
        <v>132</v>
      </c>
      <c r="AC13" s="47">
        <v>3</v>
      </c>
      <c r="AD13" s="47">
        <v>15</v>
      </c>
      <c r="AE13" s="47" t="s">
        <v>36</v>
      </c>
      <c r="AF13" s="47" t="s">
        <v>27</v>
      </c>
      <c r="AG13" s="56">
        <v>3.8282377355294099</v>
      </c>
      <c r="AH13" s="47" t="s">
        <v>13</v>
      </c>
      <c r="AI13" s="49">
        <v>233</v>
      </c>
      <c r="AJ13" s="49">
        <v>12</v>
      </c>
      <c r="AK13" s="49">
        <v>390</v>
      </c>
      <c r="AL13" s="47">
        <v>1960</v>
      </c>
      <c r="AM13" s="47">
        <v>85</v>
      </c>
      <c r="AN13" s="47"/>
      <c r="AO13" s="48" t="s">
        <v>16</v>
      </c>
      <c r="AP13" s="49"/>
      <c r="AQ13" s="49"/>
      <c r="AR13" s="49"/>
      <c r="AS13" s="49">
        <v>300</v>
      </c>
      <c r="AT13" s="58">
        <v>35000</v>
      </c>
      <c r="AU13" s="58">
        <v>392</v>
      </c>
      <c r="AV13" s="48" t="s">
        <v>383</v>
      </c>
      <c r="AW13" s="47" t="s">
        <v>17</v>
      </c>
      <c r="AX13" s="47" t="s">
        <v>384</v>
      </c>
      <c r="AY13" s="48" t="s">
        <v>385</v>
      </c>
      <c r="AZ13" s="39" t="s">
        <v>379</v>
      </c>
      <c r="BA13" s="47" t="e">
        <v>#N/A</v>
      </c>
      <c r="BB13" s="47" t="s">
        <v>23</v>
      </c>
      <c r="BC13" s="47" t="s">
        <v>24</v>
      </c>
      <c r="BD13" s="47" t="s">
        <v>25</v>
      </c>
      <c r="BE13" s="47" t="s">
        <v>25</v>
      </c>
      <c r="BF13" s="47" t="s">
        <v>31</v>
      </c>
      <c r="BG13" s="59">
        <v>-30.028416050000001</v>
      </c>
      <c r="BH13" s="59">
        <v>-51.22523357</v>
      </c>
      <c r="BI13" s="47" t="s">
        <v>20</v>
      </c>
      <c r="BJ13" s="39"/>
    </row>
    <row r="14" spans="1:62" s="1" customFormat="1" x14ac:dyDescent="0.25">
      <c r="A14" s="47">
        <v>93</v>
      </c>
      <c r="B14" s="48" t="s">
        <v>389</v>
      </c>
      <c r="C14" s="47">
        <v>550</v>
      </c>
      <c r="D14" s="48" t="s">
        <v>93</v>
      </c>
      <c r="E14" s="49">
        <v>50</v>
      </c>
      <c r="F14" s="47" t="s">
        <v>27</v>
      </c>
      <c r="G14" s="50">
        <v>1500</v>
      </c>
      <c r="H14" s="51">
        <f t="shared" si="0"/>
        <v>30</v>
      </c>
      <c r="I14" s="51">
        <f t="shared" si="1"/>
        <v>3.4011973816621555</v>
      </c>
      <c r="J14" s="44">
        <f t="shared" si="2"/>
        <v>1874.6907863273148</v>
      </c>
      <c r="K14" s="44">
        <f t="shared" si="3"/>
        <v>1.2497938575515433</v>
      </c>
      <c r="L14" s="44">
        <f t="shared" si="4"/>
        <v>2231.0982107534164</v>
      </c>
      <c r="M14" s="44">
        <f t="shared" si="5"/>
        <v>1.4873988071689443</v>
      </c>
      <c r="N14" s="52">
        <f t="shared" si="6"/>
        <v>2927.8162786590642</v>
      </c>
      <c r="O14" s="52">
        <f t="shared" si="7"/>
        <v>1.9518775191060429</v>
      </c>
      <c r="P14" s="47" t="s">
        <v>390</v>
      </c>
      <c r="Q14" s="47">
        <v>39884</v>
      </c>
      <c r="R14" s="48"/>
      <c r="S14" s="39" t="s">
        <v>4</v>
      </c>
      <c r="T14" s="54">
        <v>45154</v>
      </c>
      <c r="U14" s="47">
        <v>384</v>
      </c>
      <c r="V14" s="47">
        <v>2368110</v>
      </c>
      <c r="W14" s="47" t="s">
        <v>388</v>
      </c>
      <c r="X14" s="47">
        <v>7878200</v>
      </c>
      <c r="Y14" s="48" t="s">
        <v>389</v>
      </c>
      <c r="Z14" s="47">
        <v>550</v>
      </c>
      <c r="AA14" s="47">
        <v>5</v>
      </c>
      <c r="AB14" s="47" t="s">
        <v>132</v>
      </c>
      <c r="AC14" s="47">
        <v>3</v>
      </c>
      <c r="AD14" s="47">
        <v>30</v>
      </c>
      <c r="AE14" s="47" t="s">
        <v>36</v>
      </c>
      <c r="AF14" s="47" t="s">
        <v>27</v>
      </c>
      <c r="AG14" s="56">
        <v>3.79</v>
      </c>
      <c r="AH14" s="47">
        <v>42</v>
      </c>
      <c r="AI14" s="49">
        <v>1021</v>
      </c>
      <c r="AJ14" s="49">
        <v>41.2</v>
      </c>
      <c r="AK14" s="49">
        <v>51</v>
      </c>
      <c r="AL14" s="47">
        <v>1970</v>
      </c>
      <c r="AM14" s="47">
        <v>75</v>
      </c>
      <c r="AN14" s="47"/>
      <c r="AO14" s="48" t="s">
        <v>45</v>
      </c>
      <c r="AP14" s="49"/>
      <c r="AQ14" s="49"/>
      <c r="AR14" s="49">
        <v>50</v>
      </c>
      <c r="AS14" s="49">
        <v>40</v>
      </c>
      <c r="AT14" s="58">
        <v>1500</v>
      </c>
      <c r="AU14" s="58">
        <v>310</v>
      </c>
      <c r="AV14" s="48" t="s">
        <v>391</v>
      </c>
      <c r="AW14" s="47" t="s">
        <v>17</v>
      </c>
      <c r="AX14" s="47" t="s">
        <v>392</v>
      </c>
      <c r="AY14" s="48" t="s">
        <v>393</v>
      </c>
      <c r="AZ14" s="39" t="s">
        <v>390</v>
      </c>
      <c r="BA14" s="47" t="e">
        <v>#N/A</v>
      </c>
      <c r="BB14" s="47" t="s">
        <v>63</v>
      </c>
      <c r="BC14" s="47" t="s">
        <v>37</v>
      </c>
      <c r="BD14" s="47" t="s">
        <v>25</v>
      </c>
      <c r="BE14" s="47" t="s">
        <v>20</v>
      </c>
      <c r="BF14" s="47" t="s">
        <v>46</v>
      </c>
      <c r="BG14" s="47"/>
      <c r="BH14" s="47"/>
      <c r="BI14" s="47" t="s">
        <v>20</v>
      </c>
      <c r="BJ14" s="39"/>
    </row>
    <row r="15" spans="1:62" s="1" customFormat="1" x14ac:dyDescent="0.25">
      <c r="A15" s="47">
        <v>109</v>
      </c>
      <c r="B15" s="48" t="s">
        <v>161</v>
      </c>
      <c r="C15" s="47">
        <v>64</v>
      </c>
      <c r="D15" s="48" t="s">
        <v>93</v>
      </c>
      <c r="E15" s="49">
        <v>507</v>
      </c>
      <c r="F15" s="47" t="s">
        <v>27</v>
      </c>
      <c r="G15" s="50">
        <v>52500</v>
      </c>
      <c r="H15" s="51">
        <f t="shared" si="0"/>
        <v>103.55029585798816</v>
      </c>
      <c r="I15" s="51">
        <f t="shared" si="1"/>
        <v>4.6400574449885319</v>
      </c>
      <c r="J15" s="44">
        <f t="shared" si="2"/>
        <v>16712.133246555826</v>
      </c>
      <c r="K15" s="44">
        <f t="shared" si="3"/>
        <v>0.3183263475534443</v>
      </c>
      <c r="L15" s="44">
        <f t="shared" si="4"/>
        <v>17660.833066949479</v>
      </c>
      <c r="M15" s="44">
        <f t="shared" si="5"/>
        <v>0.33639682032284723</v>
      </c>
      <c r="N15" s="52">
        <f t="shared" si="6"/>
        <v>19720.388808949006</v>
      </c>
      <c r="O15" s="52">
        <f t="shared" si="7"/>
        <v>0.37562645350379059</v>
      </c>
      <c r="P15" s="47" t="s">
        <v>401</v>
      </c>
      <c r="Q15" s="47">
        <v>39953</v>
      </c>
      <c r="R15" s="48" t="s">
        <v>34</v>
      </c>
      <c r="S15" s="39" t="s">
        <v>4</v>
      </c>
      <c r="T15" s="54">
        <v>45156</v>
      </c>
      <c r="U15" s="47">
        <v>384</v>
      </c>
      <c r="V15" s="47">
        <v>783714</v>
      </c>
      <c r="W15" s="47" t="s">
        <v>294</v>
      </c>
      <c r="X15" s="47">
        <v>7878119</v>
      </c>
      <c r="Y15" s="48" t="s">
        <v>161</v>
      </c>
      <c r="Z15" s="47">
        <v>64</v>
      </c>
      <c r="AA15" s="47" t="s">
        <v>295</v>
      </c>
      <c r="AB15" s="47" t="s">
        <v>132</v>
      </c>
      <c r="AC15" s="47">
        <v>3</v>
      </c>
      <c r="AD15" s="47">
        <v>22</v>
      </c>
      <c r="AE15" s="47" t="s">
        <v>36</v>
      </c>
      <c r="AF15" s="47" t="s">
        <v>27</v>
      </c>
      <c r="AG15" s="56">
        <v>3.6655074774117602</v>
      </c>
      <c r="AH15" s="47">
        <v>41</v>
      </c>
      <c r="AI15" s="49">
        <v>260</v>
      </c>
      <c r="AJ15" s="49">
        <v>16.2</v>
      </c>
      <c r="AK15" s="49">
        <v>580</v>
      </c>
      <c r="AL15" s="47">
        <v>1963</v>
      </c>
      <c r="AM15" s="47">
        <v>75</v>
      </c>
      <c r="AN15" s="47"/>
      <c r="AO15" s="48" t="s">
        <v>16</v>
      </c>
      <c r="AP15" s="49"/>
      <c r="AQ15" s="49"/>
      <c r="AR15" s="49"/>
      <c r="AS15" s="49">
        <v>507</v>
      </c>
      <c r="AT15" s="58">
        <v>52500</v>
      </c>
      <c r="AU15" s="58">
        <v>3381</v>
      </c>
      <c r="AV15" s="48" t="s">
        <v>402</v>
      </c>
      <c r="AW15" s="47" t="s">
        <v>17</v>
      </c>
      <c r="AX15" s="47" t="s">
        <v>403</v>
      </c>
      <c r="AY15" s="48" t="s">
        <v>404</v>
      </c>
      <c r="AZ15" s="39" t="s">
        <v>401</v>
      </c>
      <c r="BA15" s="47" t="e">
        <v>#N/A</v>
      </c>
      <c r="BB15" s="47" t="s">
        <v>23</v>
      </c>
      <c r="BC15" s="47" t="s">
        <v>24</v>
      </c>
      <c r="BD15" s="47" t="s">
        <v>25</v>
      </c>
      <c r="BE15" s="47" t="s">
        <v>25</v>
      </c>
      <c r="BF15" s="47" t="s">
        <v>31</v>
      </c>
      <c r="BG15" s="47">
        <v>-30.027736010000002</v>
      </c>
      <c r="BH15" s="47">
        <v>-51.224405939999997</v>
      </c>
      <c r="BI15" s="47" t="s">
        <v>20</v>
      </c>
      <c r="BJ15" s="39"/>
    </row>
    <row r="16" spans="1:62" s="1" customFormat="1" x14ac:dyDescent="0.25">
      <c r="A16" s="47">
        <v>114</v>
      </c>
      <c r="B16" s="48" t="s">
        <v>163</v>
      </c>
      <c r="C16" s="47">
        <v>19</v>
      </c>
      <c r="D16" s="48" t="s">
        <v>93</v>
      </c>
      <c r="E16" s="49">
        <v>78</v>
      </c>
      <c r="F16" s="47" t="s">
        <v>27</v>
      </c>
      <c r="G16" s="50">
        <v>13000</v>
      </c>
      <c r="H16" s="51">
        <f t="shared" si="0"/>
        <v>166.66666666666666</v>
      </c>
      <c r="I16" s="51">
        <f t="shared" si="1"/>
        <v>5.1159958097540823</v>
      </c>
      <c r="J16" s="44">
        <f t="shared" si="2"/>
        <v>2853.0968588023225</v>
      </c>
      <c r="K16" s="44">
        <f t="shared" si="3"/>
        <v>0.21946898913864019</v>
      </c>
      <c r="L16" s="44">
        <f t="shared" si="4"/>
        <v>3318.9313295002326</v>
      </c>
      <c r="M16" s="44">
        <f t="shared" si="5"/>
        <v>0.25530240996155634</v>
      </c>
      <c r="N16" s="45">
        <f t="shared" si="6"/>
        <v>4222.4315255296588</v>
      </c>
      <c r="O16" s="52">
        <f t="shared" si="7"/>
        <v>0.32480242504074297</v>
      </c>
      <c r="P16" s="47" t="s">
        <v>407</v>
      </c>
      <c r="Q16" s="47">
        <v>39956</v>
      </c>
      <c r="R16" s="48" t="s">
        <v>34</v>
      </c>
      <c r="S16" s="39" t="s">
        <v>4</v>
      </c>
      <c r="T16" s="54">
        <v>45159</v>
      </c>
      <c r="U16" s="47">
        <v>384</v>
      </c>
      <c r="V16" s="47">
        <v>271713</v>
      </c>
      <c r="W16" s="47" t="s">
        <v>408</v>
      </c>
      <c r="X16" s="47">
        <v>7878085</v>
      </c>
      <c r="Y16" s="48" t="s">
        <v>163</v>
      </c>
      <c r="Z16" s="47">
        <v>19</v>
      </c>
      <c r="AA16" s="47"/>
      <c r="AB16" s="47" t="s">
        <v>132</v>
      </c>
      <c r="AC16" s="47">
        <v>3</v>
      </c>
      <c r="AD16" s="47">
        <v>4</v>
      </c>
      <c r="AE16" s="47" t="s">
        <v>36</v>
      </c>
      <c r="AF16" s="47" t="s">
        <v>27</v>
      </c>
      <c r="AG16" s="56">
        <v>4.09</v>
      </c>
      <c r="AH16" s="47">
        <v>41</v>
      </c>
      <c r="AI16" s="49">
        <v>166</v>
      </c>
      <c r="AJ16" s="49">
        <v>21.7</v>
      </c>
      <c r="AK16" s="49">
        <v>38</v>
      </c>
      <c r="AL16" s="47">
        <v>1957</v>
      </c>
      <c r="AM16" s="47">
        <v>75</v>
      </c>
      <c r="AN16" s="47"/>
      <c r="AO16" s="48" t="s">
        <v>16</v>
      </c>
      <c r="AP16" s="49"/>
      <c r="AQ16" s="49"/>
      <c r="AR16" s="49"/>
      <c r="AS16" s="49">
        <v>78</v>
      </c>
      <c r="AT16" s="58">
        <v>13000</v>
      </c>
      <c r="AU16" s="58">
        <v>220</v>
      </c>
      <c r="AV16" s="48" t="s">
        <v>409</v>
      </c>
      <c r="AW16" s="47" t="s">
        <v>410</v>
      </c>
      <c r="AX16" s="47">
        <v>298</v>
      </c>
      <c r="AY16" s="48" t="s">
        <v>411</v>
      </c>
      <c r="AZ16" s="39" t="s">
        <v>407</v>
      </c>
      <c r="BA16" s="47" t="e">
        <v>#N/A</v>
      </c>
      <c r="BB16" s="47" t="s">
        <v>23</v>
      </c>
      <c r="BC16" s="47" t="s">
        <v>24</v>
      </c>
      <c r="BD16" s="47" t="s">
        <v>25</v>
      </c>
      <c r="BE16" s="47" t="s">
        <v>25</v>
      </c>
      <c r="BF16" s="47" t="s">
        <v>31</v>
      </c>
      <c r="BG16" s="47"/>
      <c r="BH16" s="47"/>
      <c r="BI16" s="47" t="s">
        <v>20</v>
      </c>
      <c r="BJ16" s="39"/>
    </row>
    <row r="17" spans="1:62" s="1" customFormat="1" x14ac:dyDescent="0.25">
      <c r="A17" s="47">
        <v>123</v>
      </c>
      <c r="B17" s="48" t="s">
        <v>153</v>
      </c>
      <c r="C17" s="47">
        <v>730</v>
      </c>
      <c r="D17" s="48" t="s">
        <v>93</v>
      </c>
      <c r="E17" s="49">
        <v>90</v>
      </c>
      <c r="F17" s="47" t="s">
        <v>22</v>
      </c>
      <c r="G17" s="50">
        <v>1300</v>
      </c>
      <c r="H17" s="51">
        <f t="shared" si="0"/>
        <v>14.444444444444445</v>
      </c>
      <c r="I17" s="51">
        <f t="shared" si="1"/>
        <v>2.6703098731193631</v>
      </c>
      <c r="J17" s="44">
        <f t="shared" si="2"/>
        <v>3212.4251035502716</v>
      </c>
      <c r="K17" s="44">
        <f t="shared" si="3"/>
        <v>2.4710962335002091</v>
      </c>
      <c r="L17" s="44">
        <f t="shared" si="4"/>
        <v>3710.4786103470333</v>
      </c>
      <c r="M17" s="44">
        <f t="shared" si="5"/>
        <v>2.8542143156515642</v>
      </c>
      <c r="N17" s="45">
        <f t="shared" si="6"/>
        <v>4599.9420618029781</v>
      </c>
      <c r="O17" s="52">
        <f t="shared" si="7"/>
        <v>3.5384169706176754</v>
      </c>
      <c r="P17" s="47" t="s">
        <v>423</v>
      </c>
      <c r="Q17" s="47">
        <v>39965</v>
      </c>
      <c r="R17" s="48" t="s">
        <v>34</v>
      </c>
      <c r="S17" s="39" t="s">
        <v>4</v>
      </c>
      <c r="T17" s="54">
        <v>45160</v>
      </c>
      <c r="U17" s="47">
        <v>384</v>
      </c>
      <c r="V17" s="47" t="s">
        <v>424</v>
      </c>
      <c r="W17" s="47" t="s">
        <v>425</v>
      </c>
      <c r="X17" s="47">
        <v>7677107</v>
      </c>
      <c r="Y17" s="48" t="s">
        <v>153</v>
      </c>
      <c r="Z17" s="47" t="s">
        <v>426</v>
      </c>
      <c r="AA17" s="47"/>
      <c r="AB17" s="47" t="s">
        <v>132</v>
      </c>
      <c r="AC17" s="47">
        <v>1</v>
      </c>
      <c r="AD17" s="47">
        <v>46</v>
      </c>
      <c r="AE17" s="47" t="s">
        <v>21</v>
      </c>
      <c r="AF17" s="47" t="s">
        <v>22</v>
      </c>
      <c r="AG17" s="56">
        <v>4.2481086282156904</v>
      </c>
      <c r="AH17" s="47" t="s">
        <v>13</v>
      </c>
      <c r="AI17" s="49">
        <v>202</v>
      </c>
      <c r="AJ17" s="49">
        <v>5.5</v>
      </c>
      <c r="AK17" s="49">
        <v>73</v>
      </c>
      <c r="AL17" s="47">
        <v>1995</v>
      </c>
      <c r="AM17" s="47">
        <v>55</v>
      </c>
      <c r="AN17" s="47"/>
      <c r="AO17" s="48" t="s">
        <v>16</v>
      </c>
      <c r="AP17" s="49"/>
      <c r="AQ17" s="49"/>
      <c r="AR17" s="49"/>
      <c r="AS17" s="49">
        <v>90</v>
      </c>
      <c r="AT17" s="58">
        <v>1300</v>
      </c>
      <c r="AU17" s="58">
        <v>180</v>
      </c>
      <c r="AV17" s="48" t="s">
        <v>427</v>
      </c>
      <c r="AW17" s="47" t="s">
        <v>17</v>
      </c>
      <c r="AX17" s="47" t="s">
        <v>428</v>
      </c>
      <c r="AY17" s="48" t="s">
        <v>429</v>
      </c>
      <c r="AZ17" s="39" t="s">
        <v>423</v>
      </c>
      <c r="BA17" s="47" t="e">
        <v>#N/A</v>
      </c>
      <c r="BB17" s="47" t="s">
        <v>23</v>
      </c>
      <c r="BC17" s="47" t="s">
        <v>24</v>
      </c>
      <c r="BD17" s="47" t="s">
        <v>25</v>
      </c>
      <c r="BE17" s="47" t="s">
        <v>25</v>
      </c>
      <c r="BF17" s="47" t="s">
        <v>31</v>
      </c>
      <c r="BG17" s="47">
        <v>-30.036365719999999</v>
      </c>
      <c r="BH17" s="47">
        <v>-51.232989979999999</v>
      </c>
      <c r="BI17" s="47" t="s">
        <v>20</v>
      </c>
      <c r="BJ17" s="39"/>
    </row>
    <row r="18" spans="1:62" s="1" customFormat="1" x14ac:dyDescent="0.25">
      <c r="A18" s="47">
        <v>127</v>
      </c>
      <c r="B18" s="48" t="s">
        <v>134</v>
      </c>
      <c r="C18" s="47">
        <v>70</v>
      </c>
      <c r="D18" s="48" t="s">
        <v>93</v>
      </c>
      <c r="E18" s="49">
        <v>105</v>
      </c>
      <c r="F18" s="47" t="s">
        <v>27</v>
      </c>
      <c r="G18" s="50">
        <v>1990</v>
      </c>
      <c r="H18" s="51">
        <f t="shared" si="0"/>
        <v>18.952380952380953</v>
      </c>
      <c r="I18" s="51">
        <f t="shared" si="1"/>
        <v>2.9419295675610146</v>
      </c>
      <c r="J18" s="44">
        <f t="shared" si="2"/>
        <v>3777.7528934346024</v>
      </c>
      <c r="K18" s="44">
        <f t="shared" si="3"/>
        <v>1.8983682881580917</v>
      </c>
      <c r="L18" s="44">
        <f t="shared" si="4"/>
        <v>4328.0546909937184</v>
      </c>
      <c r="M18" s="44">
        <f t="shared" si="5"/>
        <v>2.1749018547707126</v>
      </c>
      <c r="N18" s="45">
        <f t="shared" si="6"/>
        <v>5393.3572499005768</v>
      </c>
      <c r="O18" s="52">
        <f t="shared" si="7"/>
        <v>2.7102297738193855</v>
      </c>
      <c r="P18" s="47" t="s">
        <v>438</v>
      </c>
      <c r="Q18" s="47">
        <v>39968</v>
      </c>
      <c r="R18" s="48" t="s">
        <v>14</v>
      </c>
      <c r="S18" s="39" t="s">
        <v>4</v>
      </c>
      <c r="T18" s="54">
        <v>45161</v>
      </c>
      <c r="U18" s="47">
        <v>384</v>
      </c>
      <c r="V18" s="47">
        <v>2686996</v>
      </c>
      <c r="W18" s="47" t="s">
        <v>133</v>
      </c>
      <c r="X18" s="47">
        <v>7878168</v>
      </c>
      <c r="Y18" s="48" t="s">
        <v>134</v>
      </c>
      <c r="Z18" s="47">
        <v>70</v>
      </c>
      <c r="AA18" s="47"/>
      <c r="AB18" s="47" t="s">
        <v>132</v>
      </c>
      <c r="AC18" s="47">
        <v>3</v>
      </c>
      <c r="AD18" s="47">
        <v>10</v>
      </c>
      <c r="AE18" s="47" t="s">
        <v>36</v>
      </c>
      <c r="AF18" s="47" t="s">
        <v>27</v>
      </c>
      <c r="AG18" s="56">
        <v>3.96</v>
      </c>
      <c r="AH18" s="47">
        <v>42</v>
      </c>
      <c r="AI18" s="49">
        <v>1011</v>
      </c>
      <c r="AJ18" s="49">
        <v>11.3</v>
      </c>
      <c r="AK18" s="49">
        <v>57</v>
      </c>
      <c r="AL18" s="47">
        <v>1972</v>
      </c>
      <c r="AM18" s="47">
        <v>35</v>
      </c>
      <c r="AN18" s="47"/>
      <c r="AO18" s="48" t="s">
        <v>45</v>
      </c>
      <c r="AP18" s="49"/>
      <c r="AQ18" s="49"/>
      <c r="AR18" s="49"/>
      <c r="AS18" s="49">
        <v>105</v>
      </c>
      <c r="AT18" s="58">
        <v>1990</v>
      </c>
      <c r="AU18" s="58">
        <v>847</v>
      </c>
      <c r="AV18" s="48" t="s">
        <v>439</v>
      </c>
      <c r="AW18" s="47" t="s">
        <v>395</v>
      </c>
      <c r="AX18" s="47">
        <v>7421</v>
      </c>
      <c r="AY18" s="48" t="s">
        <v>440</v>
      </c>
      <c r="AZ18" s="39" t="s">
        <v>438</v>
      </c>
      <c r="BA18" s="47" t="e">
        <v>#N/A</v>
      </c>
      <c r="BB18" s="47" t="s">
        <v>63</v>
      </c>
      <c r="BC18" s="47" t="s">
        <v>24</v>
      </c>
      <c r="BD18" s="47" t="s">
        <v>25</v>
      </c>
      <c r="BE18" s="47" t="s">
        <v>20</v>
      </c>
      <c r="BF18" s="47" t="s">
        <v>46</v>
      </c>
      <c r="BG18" s="47"/>
      <c r="BH18" s="47"/>
      <c r="BI18" s="47"/>
      <c r="BJ18" s="39"/>
    </row>
    <row r="19" spans="1:62" s="1" customFormat="1" x14ac:dyDescent="0.25">
      <c r="A19" s="47">
        <v>128</v>
      </c>
      <c r="B19" s="48" t="s">
        <v>134</v>
      </c>
      <c r="C19" s="47">
        <v>71</v>
      </c>
      <c r="D19" s="48" t="s">
        <v>93</v>
      </c>
      <c r="E19" s="49">
        <v>320.66000000000003</v>
      </c>
      <c r="F19" s="47" t="s">
        <v>27</v>
      </c>
      <c r="G19" s="50">
        <v>35000</v>
      </c>
      <c r="H19" s="51">
        <f t="shared" si="0"/>
        <v>109.1498783758498</v>
      </c>
      <c r="I19" s="51">
        <f t="shared" si="1"/>
        <v>4.6927219687108597</v>
      </c>
      <c r="J19" s="44">
        <f t="shared" si="2"/>
        <v>10842.540944619577</v>
      </c>
      <c r="K19" s="44">
        <f t="shared" si="3"/>
        <v>0.30978688413198791</v>
      </c>
      <c r="L19" s="44">
        <f t="shared" si="4"/>
        <v>11730.517653318677</v>
      </c>
      <c r="M19" s="44">
        <f t="shared" si="5"/>
        <v>0.33515764723767649</v>
      </c>
      <c r="N19" s="52">
        <f t="shared" si="6"/>
        <v>13523.502890744701</v>
      </c>
      <c r="O19" s="52">
        <f t="shared" si="7"/>
        <v>0.38638579687842006</v>
      </c>
      <c r="P19" s="47" t="s">
        <v>431</v>
      </c>
      <c r="Q19" s="47">
        <v>39967</v>
      </c>
      <c r="R19" s="48" t="s">
        <v>34</v>
      </c>
      <c r="S19" s="39" t="s">
        <v>4</v>
      </c>
      <c r="T19" s="54">
        <v>45161</v>
      </c>
      <c r="U19" s="47">
        <v>384</v>
      </c>
      <c r="V19" s="47" t="s">
        <v>432</v>
      </c>
      <c r="W19" s="47" t="s">
        <v>433</v>
      </c>
      <c r="X19" s="47">
        <v>7878168</v>
      </c>
      <c r="Y19" s="48" t="s">
        <v>134</v>
      </c>
      <c r="Z19" s="47" t="s">
        <v>434</v>
      </c>
      <c r="AA19" s="47"/>
      <c r="AB19" s="47" t="s">
        <v>132</v>
      </c>
      <c r="AC19" s="47">
        <v>3</v>
      </c>
      <c r="AD19" s="47">
        <v>9</v>
      </c>
      <c r="AE19" s="47" t="s">
        <v>36</v>
      </c>
      <c r="AF19" s="47" t="s">
        <v>27</v>
      </c>
      <c r="AG19" s="56">
        <v>3.8093532188235302</v>
      </c>
      <c r="AH19" s="47" t="s">
        <v>13</v>
      </c>
      <c r="AI19" s="49">
        <v>206</v>
      </c>
      <c r="AJ19" s="49">
        <v>6.7</v>
      </c>
      <c r="AK19" s="49">
        <v>320.66000000000003</v>
      </c>
      <c r="AL19" s="47">
        <v>1957</v>
      </c>
      <c r="AM19" s="47">
        <v>65</v>
      </c>
      <c r="AN19" s="47"/>
      <c r="AO19" s="48" t="s">
        <v>45</v>
      </c>
      <c r="AP19" s="49"/>
      <c r="AQ19" s="49"/>
      <c r="AR19" s="49"/>
      <c r="AS19" s="49">
        <v>320.66000000000003</v>
      </c>
      <c r="AT19" s="58">
        <v>35000</v>
      </c>
      <c r="AU19" s="58"/>
      <c r="AV19" s="48" t="s">
        <v>435</v>
      </c>
      <c r="AW19" s="47" t="s">
        <v>17</v>
      </c>
      <c r="AX19" s="47" t="s">
        <v>436</v>
      </c>
      <c r="AY19" s="9" t="s">
        <v>437</v>
      </c>
      <c r="AZ19" s="39" t="s">
        <v>431</v>
      </c>
      <c r="BA19" s="47" t="e">
        <v>#N/A</v>
      </c>
      <c r="BB19" s="47" t="s">
        <v>23</v>
      </c>
      <c r="BC19" s="47" t="s">
        <v>24</v>
      </c>
      <c r="BD19" s="47" t="s">
        <v>25</v>
      </c>
      <c r="BE19" s="47" t="s">
        <v>20</v>
      </c>
      <c r="BF19" s="47" t="s">
        <v>46</v>
      </c>
      <c r="BG19" s="47">
        <v>-30.027674489999999</v>
      </c>
      <c r="BH19" s="47">
        <v>-51.225814020000001</v>
      </c>
      <c r="BI19" s="47" t="s">
        <v>20</v>
      </c>
      <c r="BJ19" s="39"/>
    </row>
    <row r="20" spans="1:62" s="1" customFormat="1" x14ac:dyDescent="0.25">
      <c r="A20" s="47">
        <v>135</v>
      </c>
      <c r="B20" s="48" t="s">
        <v>163</v>
      </c>
      <c r="C20" s="47">
        <v>38</v>
      </c>
      <c r="D20" s="48" t="s">
        <v>93</v>
      </c>
      <c r="E20" s="49">
        <v>10</v>
      </c>
      <c r="F20" s="47" t="s">
        <v>27</v>
      </c>
      <c r="G20" s="50">
        <v>3600</v>
      </c>
      <c r="H20" s="51">
        <f t="shared" si="0"/>
        <v>360</v>
      </c>
      <c r="I20" s="51">
        <f t="shared" si="1"/>
        <v>5.8861040314501558</v>
      </c>
      <c r="J20" s="44">
        <f t="shared" si="2"/>
        <v>410.03636313681716</v>
      </c>
      <c r="K20" s="44">
        <f t="shared" si="3"/>
        <v>0.11389898976022698</v>
      </c>
      <c r="L20" s="44">
        <f t="shared" si="4"/>
        <v>529.99110046250291</v>
      </c>
      <c r="M20" s="44">
        <f t="shared" si="5"/>
        <v>0.14721975012847302</v>
      </c>
      <c r="N20" s="45">
        <f t="shared" si="6"/>
        <v>778.05790517536707</v>
      </c>
      <c r="O20" s="52">
        <f t="shared" si="7"/>
        <v>0.2161271958820464</v>
      </c>
      <c r="P20" s="47" t="s">
        <v>444</v>
      </c>
      <c r="Q20" s="47">
        <v>39973</v>
      </c>
      <c r="R20" s="48" t="s">
        <v>34</v>
      </c>
      <c r="S20" s="39" t="s">
        <v>4</v>
      </c>
      <c r="T20" s="54">
        <v>45162</v>
      </c>
      <c r="U20" s="47">
        <v>384</v>
      </c>
      <c r="V20" s="47" t="s">
        <v>298</v>
      </c>
      <c r="W20" s="47" t="s">
        <v>299</v>
      </c>
      <c r="X20" s="47">
        <v>7878085</v>
      </c>
      <c r="Y20" s="48" t="s">
        <v>163</v>
      </c>
      <c r="Z20" s="47" t="s">
        <v>300</v>
      </c>
      <c r="AA20" s="47" t="s">
        <v>15</v>
      </c>
      <c r="AB20" s="47" t="s">
        <v>132</v>
      </c>
      <c r="AC20" s="47">
        <v>3</v>
      </c>
      <c r="AD20" s="47">
        <v>8</v>
      </c>
      <c r="AE20" s="47" t="s">
        <v>36</v>
      </c>
      <c r="AF20" s="47" t="s">
        <v>27</v>
      </c>
      <c r="AG20" s="56">
        <v>3.7906623391568601</v>
      </c>
      <c r="AH20" s="47" t="s">
        <v>53</v>
      </c>
      <c r="AI20" s="49">
        <v>1279</v>
      </c>
      <c r="AJ20" s="49">
        <v>10.1</v>
      </c>
      <c r="AK20" s="49">
        <v>35</v>
      </c>
      <c r="AL20" s="47">
        <v>1960</v>
      </c>
      <c r="AM20" s="47">
        <v>7</v>
      </c>
      <c r="AN20" s="47"/>
      <c r="AO20" s="48" t="s">
        <v>45</v>
      </c>
      <c r="AP20" s="49"/>
      <c r="AQ20" s="49"/>
      <c r="AR20" s="49"/>
      <c r="AS20" s="49">
        <v>10</v>
      </c>
      <c r="AT20" s="58">
        <v>3600</v>
      </c>
      <c r="AU20" s="58">
        <v>260</v>
      </c>
      <c r="AV20" s="48" t="s">
        <v>445</v>
      </c>
      <c r="AW20" s="47" t="s">
        <v>17</v>
      </c>
      <c r="AX20" s="47" t="s">
        <v>302</v>
      </c>
      <c r="AY20" s="60" t="s">
        <v>303</v>
      </c>
      <c r="AZ20" s="39" t="s">
        <v>444</v>
      </c>
      <c r="BA20" s="47" t="e">
        <v>#N/A</v>
      </c>
      <c r="BB20" s="47" t="s">
        <v>23</v>
      </c>
      <c r="BC20" s="47" t="s">
        <v>24</v>
      </c>
      <c r="BD20" s="47" t="s">
        <v>25</v>
      </c>
      <c r="BE20" s="47" t="s">
        <v>20</v>
      </c>
      <c r="BF20" s="47" t="s">
        <v>46</v>
      </c>
      <c r="BG20" s="47">
        <v>-30.02900365</v>
      </c>
      <c r="BH20" s="47">
        <v>-51.226182119999997</v>
      </c>
      <c r="BI20" s="39"/>
      <c r="BJ20" s="39"/>
    </row>
    <row r="21" spans="1:62" s="39" customFormat="1" x14ac:dyDescent="0.25">
      <c r="A21" s="47">
        <v>140</v>
      </c>
      <c r="B21" s="48" t="s">
        <v>145</v>
      </c>
      <c r="C21" s="47">
        <v>50</v>
      </c>
      <c r="D21" s="48" t="s">
        <v>93</v>
      </c>
      <c r="E21" s="49">
        <v>64</v>
      </c>
      <c r="F21" s="47" t="s">
        <v>227</v>
      </c>
      <c r="G21" s="50">
        <v>8000</v>
      </c>
      <c r="H21" s="51">
        <f t="shared" si="0"/>
        <v>125</v>
      </c>
      <c r="I21" s="51">
        <f t="shared" si="1"/>
        <v>4.8283137373023015</v>
      </c>
      <c r="J21" s="44">
        <f t="shared" si="2"/>
        <v>2285.1163945401181</v>
      </c>
      <c r="K21" s="44">
        <f t="shared" si="3"/>
        <v>0.28563954931751478</v>
      </c>
      <c r="L21" s="44">
        <f t="shared" si="4"/>
        <v>2686.6892767366553</v>
      </c>
      <c r="M21" s="44">
        <f t="shared" si="5"/>
        <v>0.33583615959208191</v>
      </c>
      <c r="N21" s="52">
        <f t="shared" si="6"/>
        <v>3350.1572853915309</v>
      </c>
      <c r="O21" s="52">
        <f t="shared" si="7"/>
        <v>0.41876966067394134</v>
      </c>
      <c r="P21" s="47" t="s">
        <v>463</v>
      </c>
      <c r="Q21" s="47">
        <v>40075</v>
      </c>
      <c r="R21" s="48" t="s">
        <v>34</v>
      </c>
      <c r="S21" s="39" t="s">
        <v>4</v>
      </c>
      <c r="T21" s="54">
        <v>45170</v>
      </c>
      <c r="U21" s="47">
        <v>385</v>
      </c>
      <c r="V21" s="47" t="s">
        <v>464</v>
      </c>
      <c r="W21" s="47" t="s">
        <v>144</v>
      </c>
      <c r="X21" s="47">
        <v>7775026</v>
      </c>
      <c r="Y21" s="48" t="s">
        <v>145</v>
      </c>
      <c r="Z21" s="47" t="s">
        <v>5</v>
      </c>
      <c r="AA21" s="47" t="s">
        <v>15</v>
      </c>
      <c r="AB21" s="47" t="s">
        <v>146</v>
      </c>
      <c r="AC21" s="47">
        <v>2</v>
      </c>
      <c r="AD21" s="47">
        <v>98</v>
      </c>
      <c r="AE21" s="47" t="s">
        <v>147</v>
      </c>
      <c r="AF21" s="47" t="s">
        <v>227</v>
      </c>
      <c r="AG21" s="65">
        <v>5.1555056104509802</v>
      </c>
      <c r="AH21" s="47" t="s">
        <v>13</v>
      </c>
      <c r="AI21" s="49">
        <v>11874.62</v>
      </c>
      <c r="AJ21" s="49">
        <v>116.67</v>
      </c>
      <c r="AK21" s="49">
        <v>2247.5500000000002</v>
      </c>
      <c r="AL21" s="47">
        <v>2014</v>
      </c>
      <c r="AM21" s="47">
        <v>86</v>
      </c>
      <c r="AN21" s="47"/>
      <c r="AO21" s="48" t="s">
        <v>16</v>
      </c>
      <c r="AP21" s="49"/>
      <c r="AQ21" s="49"/>
      <c r="AR21" s="49"/>
      <c r="AS21" s="49">
        <v>64</v>
      </c>
      <c r="AT21" s="58">
        <v>8000</v>
      </c>
      <c r="AU21" s="58">
        <v>1433</v>
      </c>
      <c r="AV21" s="48" t="s">
        <v>465</v>
      </c>
      <c r="AW21" s="47" t="s">
        <v>30</v>
      </c>
      <c r="AX21" s="47" t="s">
        <v>466</v>
      </c>
      <c r="AY21" s="48" t="s">
        <v>467</v>
      </c>
      <c r="AZ21" s="39" t="s">
        <v>463</v>
      </c>
      <c r="BA21" s="47" t="e">
        <v>#N/A</v>
      </c>
      <c r="BB21" s="47" t="s">
        <v>23</v>
      </c>
      <c r="BC21" s="47" t="s">
        <v>19</v>
      </c>
      <c r="BD21" s="47" t="s">
        <v>20</v>
      </c>
      <c r="BE21" s="47" t="s">
        <v>20</v>
      </c>
      <c r="BF21" s="47" t="s">
        <v>148</v>
      </c>
      <c r="BG21" s="47">
        <v>-30.046823589999999</v>
      </c>
      <c r="BH21" s="47">
        <v>-51.230141019999998</v>
      </c>
      <c r="BI21" s="47"/>
    </row>
    <row r="22" spans="1:62" s="1" customFormat="1" x14ac:dyDescent="0.25">
      <c r="A22" s="47">
        <v>141</v>
      </c>
      <c r="B22" s="48" t="s">
        <v>145</v>
      </c>
      <c r="C22" s="47">
        <v>50</v>
      </c>
      <c r="D22" s="48" t="s">
        <v>93</v>
      </c>
      <c r="E22" s="49">
        <v>90</v>
      </c>
      <c r="F22" s="47" t="s">
        <v>227</v>
      </c>
      <c r="G22" s="50">
        <v>10500</v>
      </c>
      <c r="H22" s="51">
        <f t="shared" si="0"/>
        <v>116.66666666666667</v>
      </c>
      <c r="I22" s="51">
        <f t="shared" si="1"/>
        <v>4.7593208658153499</v>
      </c>
      <c r="J22" s="44">
        <f t="shared" si="2"/>
        <v>3153.1060994485588</v>
      </c>
      <c r="K22" s="44">
        <f t="shared" si="3"/>
        <v>0.30029581899510083</v>
      </c>
      <c r="L22" s="44">
        <f t="shared" si="4"/>
        <v>3642.9406205705709</v>
      </c>
      <c r="M22" s="44">
        <f t="shared" si="5"/>
        <v>0.34694672576862579</v>
      </c>
      <c r="N22" s="52">
        <f t="shared" si="6"/>
        <v>4435.8810184115318</v>
      </c>
      <c r="O22" s="52">
        <f t="shared" si="7"/>
        <v>0.42246485889633639</v>
      </c>
      <c r="P22" s="47" t="s">
        <v>459</v>
      </c>
      <c r="Q22" s="47">
        <v>40074</v>
      </c>
      <c r="R22" s="48" t="s">
        <v>34</v>
      </c>
      <c r="S22" s="39" t="s">
        <v>4</v>
      </c>
      <c r="T22" s="54">
        <v>45170</v>
      </c>
      <c r="U22" s="47">
        <v>385</v>
      </c>
      <c r="V22" s="47" t="s">
        <v>230</v>
      </c>
      <c r="W22" s="47" t="s">
        <v>144</v>
      </c>
      <c r="X22" s="47">
        <v>7775026</v>
      </c>
      <c r="Y22" s="48" t="s">
        <v>145</v>
      </c>
      <c r="Z22" s="47" t="s">
        <v>5</v>
      </c>
      <c r="AA22" s="47" t="s">
        <v>51</v>
      </c>
      <c r="AB22" s="47" t="s">
        <v>146</v>
      </c>
      <c r="AC22" s="47">
        <v>2</v>
      </c>
      <c r="AD22" s="47">
        <v>98</v>
      </c>
      <c r="AE22" s="47" t="s">
        <v>147</v>
      </c>
      <c r="AF22" s="47" t="s">
        <v>227</v>
      </c>
      <c r="AG22" s="65">
        <v>5.1555056104509802</v>
      </c>
      <c r="AH22" s="47" t="s">
        <v>13</v>
      </c>
      <c r="AI22" s="49">
        <v>11874.62</v>
      </c>
      <c r="AJ22" s="49">
        <v>116.67</v>
      </c>
      <c r="AK22" s="49">
        <v>290.77999999999997</v>
      </c>
      <c r="AL22" s="47">
        <v>2014</v>
      </c>
      <c r="AM22" s="47">
        <v>86</v>
      </c>
      <c r="AN22" s="47"/>
      <c r="AO22" s="48" t="s">
        <v>16</v>
      </c>
      <c r="AP22" s="49"/>
      <c r="AQ22" s="49"/>
      <c r="AR22" s="49"/>
      <c r="AS22" s="49">
        <v>90</v>
      </c>
      <c r="AT22" s="58">
        <v>10500</v>
      </c>
      <c r="AU22" s="58">
        <v>2245</v>
      </c>
      <c r="AV22" s="48" t="s">
        <v>460</v>
      </c>
      <c r="AW22" s="47" t="s">
        <v>57</v>
      </c>
      <c r="AX22" s="47" t="s">
        <v>461</v>
      </c>
      <c r="AY22" s="48" t="s">
        <v>462</v>
      </c>
      <c r="AZ22" s="39" t="s">
        <v>459</v>
      </c>
      <c r="BA22" s="47" t="e">
        <v>#N/A</v>
      </c>
      <c r="BB22" s="47" t="s">
        <v>23</v>
      </c>
      <c r="BC22" s="47" t="s">
        <v>19</v>
      </c>
      <c r="BD22" s="47" t="s">
        <v>20</v>
      </c>
      <c r="BE22" s="47" t="s">
        <v>20</v>
      </c>
      <c r="BF22" s="47" t="s">
        <v>148</v>
      </c>
      <c r="BG22" s="47">
        <v>-30.046823589999999</v>
      </c>
      <c r="BH22" s="47">
        <v>-51.230141019999998</v>
      </c>
      <c r="BI22" s="47"/>
      <c r="BJ22" s="39"/>
    </row>
    <row r="23" spans="1:62" s="1" customFormat="1" x14ac:dyDescent="0.25">
      <c r="A23" s="47">
        <v>142</v>
      </c>
      <c r="B23" s="48" t="s">
        <v>145</v>
      </c>
      <c r="C23" s="47">
        <v>50</v>
      </c>
      <c r="D23" s="48" t="s">
        <v>93</v>
      </c>
      <c r="E23" s="49">
        <v>76</v>
      </c>
      <c r="F23" s="47" t="s">
        <v>227</v>
      </c>
      <c r="G23" s="50">
        <v>12000</v>
      </c>
      <c r="H23" s="51">
        <f t="shared" si="0"/>
        <v>157.89473684210526</v>
      </c>
      <c r="I23" s="51">
        <f t="shared" si="1"/>
        <v>5.0619285884838066</v>
      </c>
      <c r="J23" s="44">
        <f t="shared" si="2"/>
        <v>2687.771318878838</v>
      </c>
      <c r="K23" s="44">
        <f t="shared" si="3"/>
        <v>0.22398094323990317</v>
      </c>
      <c r="L23" s="44">
        <f t="shared" si="4"/>
        <v>3132.3676238073895</v>
      </c>
      <c r="M23" s="44">
        <f t="shared" si="5"/>
        <v>0.26103063531728243</v>
      </c>
      <c r="N23" s="45">
        <f t="shared" si="6"/>
        <v>3859.3886771979473</v>
      </c>
      <c r="O23" s="52">
        <f t="shared" si="7"/>
        <v>0.32161572309982894</v>
      </c>
      <c r="P23" s="47" t="s">
        <v>454</v>
      </c>
      <c r="Q23" s="47">
        <v>40073</v>
      </c>
      <c r="R23" s="48" t="s">
        <v>34</v>
      </c>
      <c r="S23" s="39" t="s">
        <v>4</v>
      </c>
      <c r="T23" s="54">
        <v>45170</v>
      </c>
      <c r="U23" s="47">
        <v>385</v>
      </c>
      <c r="V23" s="47" t="s">
        <v>455</v>
      </c>
      <c r="W23" s="47" t="s">
        <v>144</v>
      </c>
      <c r="X23" s="47">
        <v>7775026</v>
      </c>
      <c r="Y23" s="48" t="s">
        <v>145</v>
      </c>
      <c r="Z23" s="47" t="s">
        <v>5</v>
      </c>
      <c r="AA23" s="47" t="s">
        <v>29</v>
      </c>
      <c r="AB23" s="47" t="s">
        <v>146</v>
      </c>
      <c r="AC23" s="47">
        <v>2</v>
      </c>
      <c r="AD23" s="47">
        <v>98</v>
      </c>
      <c r="AE23" s="47" t="s">
        <v>147</v>
      </c>
      <c r="AF23" s="47" t="s">
        <v>227</v>
      </c>
      <c r="AG23" s="65">
        <v>5.1555056104509802</v>
      </c>
      <c r="AH23" s="47" t="s">
        <v>13</v>
      </c>
      <c r="AI23" s="49">
        <v>11874.62</v>
      </c>
      <c r="AJ23" s="49">
        <v>116.67</v>
      </c>
      <c r="AK23" s="49">
        <v>238.17</v>
      </c>
      <c r="AL23" s="47">
        <v>2014</v>
      </c>
      <c r="AM23" s="47">
        <v>86</v>
      </c>
      <c r="AN23" s="47"/>
      <c r="AO23" s="48" t="s">
        <v>16</v>
      </c>
      <c r="AP23" s="49"/>
      <c r="AQ23" s="49"/>
      <c r="AR23" s="49"/>
      <c r="AS23" s="49">
        <v>76</v>
      </c>
      <c r="AT23" s="58">
        <v>12000</v>
      </c>
      <c r="AU23" s="58">
        <v>1839</v>
      </c>
      <c r="AV23" s="48" t="s">
        <v>456</v>
      </c>
      <c r="AW23" s="47" t="s">
        <v>57</v>
      </c>
      <c r="AX23" s="47" t="s">
        <v>457</v>
      </c>
      <c r="AY23" s="48" t="s">
        <v>458</v>
      </c>
      <c r="AZ23" s="39" t="s">
        <v>454</v>
      </c>
      <c r="BA23" s="47" t="e">
        <v>#N/A</v>
      </c>
      <c r="BB23" s="47" t="s">
        <v>23</v>
      </c>
      <c r="BC23" s="47" t="s">
        <v>19</v>
      </c>
      <c r="BD23" s="47" t="s">
        <v>20</v>
      </c>
      <c r="BE23" s="47" t="s">
        <v>20</v>
      </c>
      <c r="BF23" s="47" t="s">
        <v>148</v>
      </c>
      <c r="BG23" s="47">
        <v>-30.046823589999999</v>
      </c>
      <c r="BH23" s="47">
        <v>-51.230141019999998</v>
      </c>
      <c r="BI23" s="47"/>
      <c r="BJ23" s="39"/>
    </row>
    <row r="24" spans="1:62" s="1" customFormat="1" x14ac:dyDescent="0.25">
      <c r="A24" s="47">
        <v>144</v>
      </c>
      <c r="B24" s="48" t="s">
        <v>154</v>
      </c>
      <c r="C24" s="47">
        <v>1212</v>
      </c>
      <c r="D24" s="48" t="s">
        <v>93</v>
      </c>
      <c r="E24" s="49">
        <v>64</v>
      </c>
      <c r="F24" s="47" t="s">
        <v>12</v>
      </c>
      <c r="G24" s="50">
        <v>9000</v>
      </c>
      <c r="H24" s="51">
        <f t="shared" si="0"/>
        <v>140.625</v>
      </c>
      <c r="I24" s="51">
        <f t="shared" si="1"/>
        <v>4.9460967729586844</v>
      </c>
      <c r="J24" s="44">
        <f t="shared" si="2"/>
        <v>2219.2275262434391</v>
      </c>
      <c r="K24" s="44">
        <f t="shared" si="3"/>
        <v>0.24658083624927102</v>
      </c>
      <c r="L24" s="44">
        <f t="shared" si="4"/>
        <v>2610.3212669262871</v>
      </c>
      <c r="M24" s="44">
        <f t="shared" si="5"/>
        <v>0.29003569632514303</v>
      </c>
      <c r="N24" s="45">
        <f t="shared" si="6"/>
        <v>3164.5053346677787</v>
      </c>
      <c r="O24" s="52">
        <f t="shared" si="7"/>
        <v>0.35161170385197543</v>
      </c>
      <c r="P24" s="47" t="s">
        <v>477</v>
      </c>
      <c r="Q24" s="47">
        <v>40083</v>
      </c>
      <c r="R24" s="48" t="s">
        <v>34</v>
      </c>
      <c r="S24" s="39" t="s">
        <v>4</v>
      </c>
      <c r="T24" s="54">
        <v>45173</v>
      </c>
      <c r="U24" s="47">
        <v>385</v>
      </c>
      <c r="V24" s="47" t="s">
        <v>478</v>
      </c>
      <c r="W24" s="47" t="s">
        <v>235</v>
      </c>
      <c r="X24" s="47">
        <v>7776107</v>
      </c>
      <c r="Y24" s="48" t="s">
        <v>154</v>
      </c>
      <c r="Z24" s="47" t="s">
        <v>479</v>
      </c>
      <c r="AA24" s="47" t="s">
        <v>480</v>
      </c>
      <c r="AB24" s="47" t="s">
        <v>152</v>
      </c>
      <c r="AC24" s="47">
        <v>7</v>
      </c>
      <c r="AD24" s="47">
        <v>84</v>
      </c>
      <c r="AE24" s="47" t="s">
        <v>236</v>
      </c>
      <c r="AF24" s="47" t="s">
        <v>12</v>
      </c>
      <c r="AG24" s="65">
        <v>5.3114195580588204</v>
      </c>
      <c r="AH24" s="47" t="s">
        <v>40</v>
      </c>
      <c r="AI24" s="49">
        <v>8980.7999999999993</v>
      </c>
      <c r="AJ24" s="49">
        <v>86.75</v>
      </c>
      <c r="AK24" s="49">
        <v>72.62</v>
      </c>
      <c r="AL24" s="47">
        <v>2015</v>
      </c>
      <c r="AM24" s="47">
        <v>86</v>
      </c>
      <c r="AN24" s="47"/>
      <c r="AO24" s="48" t="s">
        <v>16</v>
      </c>
      <c r="AP24" s="49"/>
      <c r="AQ24" s="49"/>
      <c r="AR24" s="49"/>
      <c r="AS24" s="49">
        <v>64</v>
      </c>
      <c r="AT24" s="58">
        <v>9000</v>
      </c>
      <c r="AU24" s="58">
        <v>210</v>
      </c>
      <c r="AV24" s="48" t="s">
        <v>481</v>
      </c>
      <c r="AW24" s="47" t="s">
        <v>17</v>
      </c>
      <c r="AX24" s="47" t="s">
        <v>482</v>
      </c>
      <c r="AY24" s="48" t="s">
        <v>483</v>
      </c>
      <c r="AZ24" s="39" t="s">
        <v>477</v>
      </c>
      <c r="BA24" s="47" t="e">
        <v>#N/A</v>
      </c>
      <c r="BB24" s="47" t="s">
        <v>23</v>
      </c>
      <c r="BC24" s="47" t="s">
        <v>19</v>
      </c>
      <c r="BD24" s="47" t="s">
        <v>20</v>
      </c>
      <c r="BE24" s="47" t="s">
        <v>20</v>
      </c>
      <c r="BF24" s="47" t="s">
        <v>31</v>
      </c>
      <c r="BG24" s="47">
        <v>-30.049590949999999</v>
      </c>
      <c r="BH24" s="47">
        <v>-51.227258540000001</v>
      </c>
      <c r="BI24" s="47" t="s">
        <v>20</v>
      </c>
      <c r="BJ24" s="39"/>
    </row>
    <row r="25" spans="1:62" s="1" customFormat="1" x14ac:dyDescent="0.25">
      <c r="A25" s="47">
        <v>145</v>
      </c>
      <c r="B25" s="48" t="s">
        <v>154</v>
      </c>
      <c r="C25" s="47">
        <v>2310</v>
      </c>
      <c r="D25" s="48" t="s">
        <v>93</v>
      </c>
      <c r="E25" s="49">
        <v>30</v>
      </c>
      <c r="F25" s="47" t="s">
        <v>38</v>
      </c>
      <c r="G25" s="50">
        <v>4700</v>
      </c>
      <c r="H25" s="51">
        <f t="shared" si="0"/>
        <v>156.66666666666666</v>
      </c>
      <c r="I25" s="51">
        <f t="shared" si="1"/>
        <v>5.0541204060359943</v>
      </c>
      <c r="J25" s="44">
        <f t="shared" si="2"/>
        <v>1056.5599648830639</v>
      </c>
      <c r="K25" s="44">
        <f t="shared" si="3"/>
        <v>0.22479999252831148</v>
      </c>
      <c r="L25" s="44">
        <f t="shared" si="4"/>
        <v>1292.5081030156689</v>
      </c>
      <c r="M25" s="44">
        <f t="shared" si="5"/>
        <v>0.27500172404588702</v>
      </c>
      <c r="N25" s="45">
        <f t="shared" si="6"/>
        <v>1610.1394496810594</v>
      </c>
      <c r="O25" s="52">
        <f t="shared" si="7"/>
        <v>0.34258286163426799</v>
      </c>
      <c r="P25" s="47" t="s">
        <v>472</v>
      </c>
      <c r="Q25" s="47">
        <v>40082</v>
      </c>
      <c r="R25" s="48" t="s">
        <v>34</v>
      </c>
      <c r="S25" s="39" t="s">
        <v>4</v>
      </c>
      <c r="T25" s="54">
        <v>45173</v>
      </c>
      <c r="U25" s="47">
        <v>385</v>
      </c>
      <c r="V25" s="47" t="s">
        <v>473</v>
      </c>
      <c r="W25" s="47" t="s">
        <v>313</v>
      </c>
      <c r="X25" s="47">
        <v>7776107</v>
      </c>
      <c r="Y25" s="48" t="s">
        <v>154</v>
      </c>
      <c r="Z25" s="47" t="s">
        <v>474</v>
      </c>
      <c r="AA25" s="47" t="s">
        <v>292</v>
      </c>
      <c r="AB25" s="47" t="s">
        <v>152</v>
      </c>
      <c r="AC25" s="47">
        <v>7</v>
      </c>
      <c r="AD25" s="47">
        <v>52</v>
      </c>
      <c r="AE25" s="47" t="s">
        <v>39</v>
      </c>
      <c r="AF25" s="47" t="s">
        <v>38</v>
      </c>
      <c r="AG25" s="65">
        <v>6.3698898016274503</v>
      </c>
      <c r="AH25" s="47" t="s">
        <v>13</v>
      </c>
      <c r="AI25" s="49">
        <v>371</v>
      </c>
      <c r="AJ25" s="49">
        <v>33.5</v>
      </c>
      <c r="AK25" s="49">
        <v>50</v>
      </c>
      <c r="AL25" s="47">
        <v>1974</v>
      </c>
      <c r="AM25" s="47">
        <v>45</v>
      </c>
      <c r="AN25" s="47"/>
      <c r="AO25" s="48" t="s">
        <v>16</v>
      </c>
      <c r="AP25" s="49"/>
      <c r="AQ25" s="49"/>
      <c r="AR25" s="49"/>
      <c r="AS25" s="49">
        <v>30</v>
      </c>
      <c r="AT25" s="58">
        <v>4700</v>
      </c>
      <c r="AU25" s="58">
        <v>250</v>
      </c>
      <c r="AV25" s="48" t="s">
        <v>475</v>
      </c>
      <c r="AW25" s="47" t="s">
        <v>17</v>
      </c>
      <c r="AX25" s="47" t="s">
        <v>314</v>
      </c>
      <c r="AY25" s="48" t="s">
        <v>476</v>
      </c>
      <c r="AZ25" s="39" t="s">
        <v>472</v>
      </c>
      <c r="BA25" s="47" t="e">
        <v>#N/A</v>
      </c>
      <c r="BB25" s="47" t="s">
        <v>23</v>
      </c>
      <c r="BC25" s="47" t="s">
        <v>24</v>
      </c>
      <c r="BD25" s="47" t="s">
        <v>25</v>
      </c>
      <c r="BE25" s="47" t="s">
        <v>25</v>
      </c>
      <c r="BF25" s="47" t="s">
        <v>26</v>
      </c>
      <c r="BG25" s="47">
        <v>-30.059259839999999</v>
      </c>
      <c r="BH25" s="47">
        <v>-51.230042349999998</v>
      </c>
      <c r="BI25" s="47" t="s">
        <v>20</v>
      </c>
      <c r="BJ25" s="39"/>
    </row>
    <row r="26" spans="1:62" s="35" customFormat="1" x14ac:dyDescent="0.25">
      <c r="A26" s="47">
        <v>158</v>
      </c>
      <c r="B26" s="48" t="s">
        <v>198</v>
      </c>
      <c r="C26" s="47">
        <v>1195</v>
      </c>
      <c r="D26" s="48" t="s">
        <v>93</v>
      </c>
      <c r="E26" s="49">
        <v>30</v>
      </c>
      <c r="F26" s="47" t="s">
        <v>12</v>
      </c>
      <c r="G26" s="50">
        <v>500</v>
      </c>
      <c r="H26" s="51">
        <f t="shared" si="0"/>
        <v>16.666666666666668</v>
      </c>
      <c r="I26" s="51">
        <f t="shared" si="1"/>
        <v>2.8134107167600364</v>
      </c>
      <c r="J26" s="44">
        <f t="shared" si="2"/>
        <v>1085.0225796323268</v>
      </c>
      <c r="K26" s="44">
        <f t="shared" si="3"/>
        <v>2.1700451592646535</v>
      </c>
      <c r="L26" s="44">
        <f t="shared" si="4"/>
        <v>1326.8188091938923</v>
      </c>
      <c r="M26" s="44">
        <f t="shared" si="5"/>
        <v>2.6536376183877848</v>
      </c>
      <c r="N26" s="45">
        <f t="shared" si="6"/>
        <v>1695.7385086116478</v>
      </c>
      <c r="O26" s="52">
        <f t="shared" si="7"/>
        <v>3.3914770172232958</v>
      </c>
      <c r="P26" s="47" t="s">
        <v>500</v>
      </c>
      <c r="Q26" s="47">
        <v>40108</v>
      </c>
      <c r="R26" s="48" t="s">
        <v>34</v>
      </c>
      <c r="S26" s="39" t="s">
        <v>4</v>
      </c>
      <c r="T26" s="54">
        <v>45175</v>
      </c>
      <c r="U26" s="47">
        <v>385</v>
      </c>
      <c r="V26" s="47">
        <v>2729555</v>
      </c>
      <c r="W26" s="47" t="s">
        <v>501</v>
      </c>
      <c r="X26" s="47">
        <v>7976335</v>
      </c>
      <c r="Y26" s="48" t="s">
        <v>198</v>
      </c>
      <c r="Z26" s="47">
        <v>1195</v>
      </c>
      <c r="AA26" s="47">
        <v>20</v>
      </c>
      <c r="AB26" s="47" t="s">
        <v>129</v>
      </c>
      <c r="AC26" s="47">
        <v>7</v>
      </c>
      <c r="AD26" s="47">
        <v>6</v>
      </c>
      <c r="AE26" s="47" t="s">
        <v>58</v>
      </c>
      <c r="AF26" s="47" t="s">
        <v>12</v>
      </c>
      <c r="AG26" s="65">
        <v>3.96</v>
      </c>
      <c r="AH26" s="47">
        <v>42</v>
      </c>
      <c r="AI26" s="49">
        <v>1058</v>
      </c>
      <c r="AJ26" s="49">
        <v>28.7</v>
      </c>
      <c r="AK26" s="49">
        <v>43</v>
      </c>
      <c r="AL26" s="47">
        <v>1971</v>
      </c>
      <c r="AM26" s="47">
        <v>45</v>
      </c>
      <c r="AN26" s="47"/>
      <c r="AO26" s="48" t="s">
        <v>61</v>
      </c>
      <c r="AP26" s="49"/>
      <c r="AQ26" s="49"/>
      <c r="AR26" s="49"/>
      <c r="AS26" s="49">
        <v>30</v>
      </c>
      <c r="AT26" s="58">
        <v>500</v>
      </c>
      <c r="AU26" s="58">
        <v>420</v>
      </c>
      <c r="AV26" s="48" t="s">
        <v>502</v>
      </c>
      <c r="AW26" s="47" t="s">
        <v>494</v>
      </c>
      <c r="AX26" s="47" t="s">
        <v>503</v>
      </c>
      <c r="AY26" s="48" t="s">
        <v>504</v>
      </c>
      <c r="AZ26" s="39" t="s">
        <v>500</v>
      </c>
      <c r="BA26" s="47" t="e">
        <v>#N/A</v>
      </c>
      <c r="BB26" s="47" t="s">
        <v>23</v>
      </c>
      <c r="BC26" s="47" t="s">
        <v>24</v>
      </c>
      <c r="BD26" s="47" t="s">
        <v>25</v>
      </c>
      <c r="BE26" s="47" t="s">
        <v>25</v>
      </c>
      <c r="BF26" s="47" t="s">
        <v>64</v>
      </c>
      <c r="BG26" s="47"/>
      <c r="BH26" s="47"/>
      <c r="BI26" s="47" t="s">
        <v>20</v>
      </c>
      <c r="BJ26" s="39"/>
    </row>
    <row r="27" spans="1:62" s="1" customFormat="1" x14ac:dyDescent="0.25">
      <c r="A27" s="47">
        <v>165</v>
      </c>
      <c r="B27" s="48" t="s">
        <v>128</v>
      </c>
      <c r="C27" s="47">
        <v>818</v>
      </c>
      <c r="D27" s="48" t="s">
        <v>93</v>
      </c>
      <c r="E27" s="49">
        <v>100</v>
      </c>
      <c r="F27" s="47" t="s">
        <v>6</v>
      </c>
      <c r="G27" s="50">
        <v>2700</v>
      </c>
      <c r="H27" s="51">
        <f t="shared" si="0"/>
        <v>27</v>
      </c>
      <c r="I27" s="51">
        <f t="shared" si="1"/>
        <v>3.2958368660043291</v>
      </c>
      <c r="J27" s="44">
        <f t="shared" si="2"/>
        <v>2947.419999757587</v>
      </c>
      <c r="K27" s="44">
        <f t="shared" si="3"/>
        <v>1.0916370369472543</v>
      </c>
      <c r="L27" s="44">
        <f t="shared" si="4"/>
        <v>3395.0998881146606</v>
      </c>
      <c r="M27" s="44">
        <f t="shared" si="5"/>
        <v>1.2574444030054299</v>
      </c>
      <c r="N27" s="52">
        <f t="shared" si="6"/>
        <v>3494.3522008532805</v>
      </c>
      <c r="O27" s="52">
        <f t="shared" si="7"/>
        <v>1.2942045188345483</v>
      </c>
      <c r="P27" s="47" t="s">
        <v>514</v>
      </c>
      <c r="Q27" s="47">
        <v>40116</v>
      </c>
      <c r="R27" s="48" t="s">
        <v>34</v>
      </c>
      <c r="S27" s="39" t="s">
        <v>4</v>
      </c>
      <c r="T27" s="54">
        <v>45177</v>
      </c>
      <c r="U27" s="47">
        <v>385</v>
      </c>
      <c r="V27" s="47">
        <v>11150890</v>
      </c>
      <c r="W27" s="47" t="s">
        <v>515</v>
      </c>
      <c r="X27" s="47">
        <v>7975204</v>
      </c>
      <c r="Y27" s="48" t="s">
        <v>128</v>
      </c>
      <c r="Z27" s="47">
        <v>818</v>
      </c>
      <c r="AA27" s="47">
        <v>1</v>
      </c>
      <c r="AB27" s="47" t="s">
        <v>129</v>
      </c>
      <c r="AC27" s="47">
        <v>13</v>
      </c>
      <c r="AD27" s="47">
        <v>25</v>
      </c>
      <c r="AE27" s="47" t="s">
        <v>48</v>
      </c>
      <c r="AF27" s="47" t="s">
        <v>6</v>
      </c>
      <c r="AG27" s="65">
        <v>3.17</v>
      </c>
      <c r="AH27" s="47">
        <v>41</v>
      </c>
      <c r="AI27" s="49">
        <v>5926</v>
      </c>
      <c r="AJ27" s="49">
        <v>75.099999999999994</v>
      </c>
      <c r="AK27" s="49">
        <v>150</v>
      </c>
      <c r="AL27" s="47">
        <v>2008</v>
      </c>
      <c r="AM27" s="47">
        <v>35</v>
      </c>
      <c r="AN27" s="47"/>
      <c r="AO27" s="48" t="s">
        <v>16</v>
      </c>
      <c r="AP27" s="49"/>
      <c r="AQ27" s="49"/>
      <c r="AR27" s="49"/>
      <c r="AS27" s="49">
        <v>100</v>
      </c>
      <c r="AT27" s="58">
        <v>2700</v>
      </c>
      <c r="AU27" s="58"/>
      <c r="AV27" s="48" t="s">
        <v>516</v>
      </c>
      <c r="AW27" s="47" t="s">
        <v>166</v>
      </c>
      <c r="AX27" s="47" t="s">
        <v>517</v>
      </c>
      <c r="AY27" s="48" t="s">
        <v>167</v>
      </c>
      <c r="AZ27" s="39" t="s">
        <v>514</v>
      </c>
      <c r="BA27" s="47" t="e">
        <v>#N/A</v>
      </c>
      <c r="BB27" s="47" t="s">
        <v>23</v>
      </c>
      <c r="BC27" s="47" t="s">
        <v>24</v>
      </c>
      <c r="BD27" s="47" t="s">
        <v>20</v>
      </c>
      <c r="BE27" s="47" t="s">
        <v>25</v>
      </c>
      <c r="BF27" s="47" t="s">
        <v>518</v>
      </c>
      <c r="BG27" s="47"/>
      <c r="BH27" s="47"/>
      <c r="BI27" s="47"/>
      <c r="BJ27" s="39"/>
    </row>
    <row r="28" spans="1:62" s="1" customFormat="1" x14ac:dyDescent="0.25">
      <c r="A28" s="47">
        <v>198</v>
      </c>
      <c r="B28" s="48" t="s">
        <v>142</v>
      </c>
      <c r="C28" s="47">
        <v>374</v>
      </c>
      <c r="D28" s="48" t="s">
        <v>93</v>
      </c>
      <c r="E28" s="49">
        <v>130</v>
      </c>
      <c r="F28" s="47" t="s">
        <v>43</v>
      </c>
      <c r="G28" s="50">
        <v>15000</v>
      </c>
      <c r="H28" s="51">
        <f t="shared" si="0"/>
        <v>115.38461538461539</v>
      </c>
      <c r="I28" s="51">
        <f t="shared" si="1"/>
        <v>4.7482710296287651</v>
      </c>
      <c r="J28" s="44">
        <f t="shared" si="2"/>
        <v>4432.1495600942571</v>
      </c>
      <c r="K28" s="44">
        <f t="shared" si="3"/>
        <v>0.29547663733961715</v>
      </c>
      <c r="L28" s="44">
        <f t="shared" si="4"/>
        <v>5025.4816152358526</v>
      </c>
      <c r="M28" s="44">
        <f t="shared" si="5"/>
        <v>0.33503210768239017</v>
      </c>
      <c r="N28" s="52">
        <f t="shared" si="6"/>
        <v>5925.6743495972696</v>
      </c>
      <c r="O28" s="52">
        <f t="shared" si="7"/>
        <v>0.39504495663981798</v>
      </c>
      <c r="P28" s="47" t="s">
        <v>548</v>
      </c>
      <c r="Q28" s="47">
        <v>40268</v>
      </c>
      <c r="R28" s="48" t="s">
        <v>549</v>
      </c>
      <c r="S28" s="39" t="s">
        <v>4</v>
      </c>
      <c r="T28" s="54">
        <v>45205</v>
      </c>
      <c r="U28" s="47">
        <v>386</v>
      </c>
      <c r="V28" s="47" t="s">
        <v>272</v>
      </c>
      <c r="W28" s="47" t="s">
        <v>66</v>
      </c>
      <c r="X28" s="47">
        <v>7977085</v>
      </c>
      <c r="Y28" s="48" t="s">
        <v>142</v>
      </c>
      <c r="Z28" s="47" t="s">
        <v>273</v>
      </c>
      <c r="AA28" s="47"/>
      <c r="AB28" s="47" t="s">
        <v>143</v>
      </c>
      <c r="AC28" s="47">
        <v>3</v>
      </c>
      <c r="AD28" s="47">
        <v>78</v>
      </c>
      <c r="AE28" s="47" t="s">
        <v>62</v>
      </c>
      <c r="AF28" s="47" t="s">
        <v>43</v>
      </c>
      <c r="AG28" s="56">
        <v>6.1688553155686296</v>
      </c>
      <c r="AH28" s="47" t="s">
        <v>274</v>
      </c>
      <c r="AI28" s="47">
        <v>68.77</v>
      </c>
      <c r="AJ28" s="47">
        <v>5.25</v>
      </c>
      <c r="AK28" s="47">
        <v>0</v>
      </c>
      <c r="AL28" s="47">
        <v>0</v>
      </c>
      <c r="AM28" s="47">
        <v>0</v>
      </c>
      <c r="AN28" s="47"/>
      <c r="AO28" s="48" t="s">
        <v>42</v>
      </c>
      <c r="AP28" s="49"/>
      <c r="AQ28" s="49"/>
      <c r="AR28" s="49">
        <v>130</v>
      </c>
      <c r="AS28" s="49">
        <v>100</v>
      </c>
      <c r="AT28" s="58">
        <v>15000</v>
      </c>
      <c r="AU28" s="58"/>
      <c r="AV28" s="48" t="s">
        <v>550</v>
      </c>
      <c r="AW28" s="47" t="s">
        <v>57</v>
      </c>
      <c r="AX28" s="47" t="s">
        <v>67</v>
      </c>
      <c r="AY28" s="48" t="s">
        <v>68</v>
      </c>
      <c r="AZ28" s="39" t="s">
        <v>548</v>
      </c>
      <c r="BA28" s="47" t="e">
        <v>#N/A</v>
      </c>
      <c r="BB28" s="47" t="s">
        <v>23</v>
      </c>
      <c r="BC28" s="47" t="s">
        <v>24</v>
      </c>
      <c r="BD28" s="47" t="s">
        <v>25</v>
      </c>
      <c r="BE28" s="47" t="s">
        <v>25</v>
      </c>
      <c r="BF28" s="47" t="s">
        <v>26</v>
      </c>
      <c r="BG28" s="59">
        <v>-30.032711920000001</v>
      </c>
      <c r="BH28" s="59">
        <v>-51.210737520000002</v>
      </c>
      <c r="BI28" s="47"/>
      <c r="BJ28" s="39"/>
    </row>
    <row r="29" spans="1:62" s="1" customFormat="1" x14ac:dyDescent="0.25">
      <c r="A29" s="47">
        <v>199</v>
      </c>
      <c r="B29" s="48" t="s">
        <v>142</v>
      </c>
      <c r="C29" s="47">
        <v>631</v>
      </c>
      <c r="D29" s="48" t="s">
        <v>93</v>
      </c>
      <c r="E29" s="49">
        <v>80</v>
      </c>
      <c r="F29" s="47" t="s">
        <v>43</v>
      </c>
      <c r="G29" s="50">
        <v>13000</v>
      </c>
      <c r="H29" s="51">
        <f t="shared" si="0"/>
        <v>162.5</v>
      </c>
      <c r="I29" s="51">
        <f t="shared" si="1"/>
        <v>5.0906780017697919</v>
      </c>
      <c r="J29" s="44">
        <f t="shared" si="2"/>
        <v>2802.1055400046162</v>
      </c>
      <c r="K29" s="44">
        <f t="shared" si="3"/>
        <v>0.21554658000035509</v>
      </c>
      <c r="L29" s="44">
        <f t="shared" si="4"/>
        <v>3257.350917047308</v>
      </c>
      <c r="M29" s="44">
        <f t="shared" si="5"/>
        <v>0.25056545515748524</v>
      </c>
      <c r="N29" s="45">
        <f t="shared" si="6"/>
        <v>3973.0233711448805</v>
      </c>
      <c r="O29" s="52">
        <f t="shared" si="7"/>
        <v>0.30561718239576002</v>
      </c>
      <c r="P29" s="47" t="s">
        <v>541</v>
      </c>
      <c r="Q29" s="47">
        <v>40265</v>
      </c>
      <c r="R29" s="48" t="s">
        <v>34</v>
      </c>
      <c r="S29" s="39" t="s">
        <v>4</v>
      </c>
      <c r="T29" s="54">
        <v>45205</v>
      </c>
      <c r="U29" s="47">
        <v>386</v>
      </c>
      <c r="V29" s="47" t="s">
        <v>542</v>
      </c>
      <c r="W29" s="47" t="s">
        <v>543</v>
      </c>
      <c r="X29" s="47">
        <v>7977085</v>
      </c>
      <c r="Y29" s="48" t="s">
        <v>142</v>
      </c>
      <c r="Z29" s="47" t="s">
        <v>544</v>
      </c>
      <c r="AA29" s="47" t="s">
        <v>354</v>
      </c>
      <c r="AB29" s="47" t="s">
        <v>143</v>
      </c>
      <c r="AC29" s="47">
        <v>3</v>
      </c>
      <c r="AD29" s="47">
        <v>81</v>
      </c>
      <c r="AE29" s="47" t="s">
        <v>62</v>
      </c>
      <c r="AF29" s="47" t="s">
        <v>43</v>
      </c>
      <c r="AG29" s="56">
        <v>5.6354090073529397</v>
      </c>
      <c r="AH29" s="47" t="s">
        <v>13</v>
      </c>
      <c r="AI29" s="57">
        <v>516</v>
      </c>
      <c r="AJ29" s="47">
        <v>47.5</v>
      </c>
      <c r="AK29" s="47">
        <v>98</v>
      </c>
      <c r="AL29" s="47">
        <v>1991</v>
      </c>
      <c r="AM29" s="47">
        <v>55</v>
      </c>
      <c r="AN29" s="47"/>
      <c r="AO29" s="48" t="s">
        <v>16</v>
      </c>
      <c r="AP29" s="49"/>
      <c r="AQ29" s="49"/>
      <c r="AR29" s="49"/>
      <c r="AS29" s="49">
        <v>80</v>
      </c>
      <c r="AT29" s="58">
        <v>13000</v>
      </c>
      <c r="AU29" s="58">
        <v>700</v>
      </c>
      <c r="AV29" s="48" t="s">
        <v>545</v>
      </c>
      <c r="AW29" s="47" t="s">
        <v>57</v>
      </c>
      <c r="AX29" s="47" t="s">
        <v>546</v>
      </c>
      <c r="AY29" s="9" t="s">
        <v>547</v>
      </c>
      <c r="AZ29" s="39" t="s">
        <v>541</v>
      </c>
      <c r="BA29" s="47" t="e">
        <v>#N/A</v>
      </c>
      <c r="BB29" s="47" t="s">
        <v>23</v>
      </c>
      <c r="BC29" s="47" t="s">
        <v>24</v>
      </c>
      <c r="BD29" s="47" t="s">
        <v>25</v>
      </c>
      <c r="BE29" s="47" t="s">
        <v>25</v>
      </c>
      <c r="BF29" s="47" t="s">
        <v>31</v>
      </c>
      <c r="BG29" s="59">
        <v>-30.035202829999999</v>
      </c>
      <c r="BH29" s="59">
        <v>-51.211177380000002</v>
      </c>
      <c r="BI29" s="47" t="s">
        <v>20</v>
      </c>
      <c r="BJ29" s="39"/>
    </row>
    <row r="30" spans="1:62" s="1" customFormat="1" x14ac:dyDescent="0.25">
      <c r="A30" s="47">
        <v>203</v>
      </c>
      <c r="B30" s="48" t="s">
        <v>138</v>
      </c>
      <c r="C30" s="47">
        <v>343</v>
      </c>
      <c r="D30" s="48" t="s">
        <v>93</v>
      </c>
      <c r="E30" s="49">
        <v>102</v>
      </c>
      <c r="F30" s="47" t="s">
        <v>38</v>
      </c>
      <c r="G30" s="50">
        <v>1500</v>
      </c>
      <c r="H30" s="51">
        <f t="shared" si="0"/>
        <v>14.705882352941176</v>
      </c>
      <c r="I30" s="51">
        <f t="shared" si="1"/>
        <v>2.6882475738060303</v>
      </c>
      <c r="J30" s="44">
        <f t="shared" si="2"/>
        <v>3356.0068581115715</v>
      </c>
      <c r="K30" s="44">
        <f t="shared" si="3"/>
        <v>2.2373379054077143</v>
      </c>
      <c r="L30" s="44">
        <f t="shared" si="4"/>
        <v>3855.6454874519172</v>
      </c>
      <c r="M30" s="44">
        <f t="shared" si="5"/>
        <v>2.570430324967945</v>
      </c>
      <c r="N30" s="45">
        <f t="shared" si="6"/>
        <v>4410.4533311375999</v>
      </c>
      <c r="O30" s="52">
        <f t="shared" si="7"/>
        <v>2.9403022207584</v>
      </c>
      <c r="P30" s="47" t="s">
        <v>561</v>
      </c>
      <c r="Q30" s="47">
        <v>40302</v>
      </c>
      <c r="R30" s="48" t="s">
        <v>34</v>
      </c>
      <c r="S30" s="39" t="s">
        <v>4</v>
      </c>
      <c r="T30" s="54">
        <v>45209</v>
      </c>
      <c r="U30" s="47">
        <v>386</v>
      </c>
      <c r="V30" s="47" t="s">
        <v>562</v>
      </c>
      <c r="W30" s="47" t="s">
        <v>563</v>
      </c>
      <c r="X30" s="47">
        <v>7877186</v>
      </c>
      <c r="Y30" s="48" t="s">
        <v>138</v>
      </c>
      <c r="Z30" s="47">
        <v>343</v>
      </c>
      <c r="AA30" s="47"/>
      <c r="AB30" s="47" t="s">
        <v>131</v>
      </c>
      <c r="AC30" s="47">
        <v>2</v>
      </c>
      <c r="AD30" s="47">
        <v>28</v>
      </c>
      <c r="AE30" s="47" t="s">
        <v>55</v>
      </c>
      <c r="AF30" s="47" t="s">
        <v>38</v>
      </c>
      <c r="AG30" s="56">
        <v>4.5937997855490202</v>
      </c>
      <c r="AH30" s="47" t="s">
        <v>13</v>
      </c>
      <c r="AI30" s="49">
        <v>922</v>
      </c>
      <c r="AJ30" s="49">
        <v>8.8000000000000007</v>
      </c>
      <c r="AK30" s="49">
        <v>102</v>
      </c>
      <c r="AL30" s="47">
        <v>1996</v>
      </c>
      <c r="AM30" s="47">
        <v>45</v>
      </c>
      <c r="AN30" s="47"/>
      <c r="AO30" s="48" t="s">
        <v>16</v>
      </c>
      <c r="AP30" s="49"/>
      <c r="AQ30" s="49"/>
      <c r="AR30" s="49">
        <v>102</v>
      </c>
      <c r="AS30" s="49">
        <v>100</v>
      </c>
      <c r="AT30" s="58">
        <v>1500</v>
      </c>
      <c r="AU30" s="58">
        <v>450</v>
      </c>
      <c r="AV30" s="48" t="s">
        <v>564</v>
      </c>
      <c r="AW30" s="47" t="s">
        <v>57</v>
      </c>
      <c r="AX30" s="47" t="s">
        <v>565</v>
      </c>
      <c r="AY30" s="48" t="s">
        <v>566</v>
      </c>
      <c r="AZ30" s="39" t="s">
        <v>561</v>
      </c>
      <c r="BA30" s="47" t="e">
        <v>#N/A</v>
      </c>
      <c r="BB30" s="47" t="s">
        <v>23</v>
      </c>
      <c r="BC30" s="47" t="s">
        <v>24</v>
      </c>
      <c r="BD30" s="47" t="s">
        <v>25</v>
      </c>
      <c r="BE30" s="47" t="s">
        <v>20</v>
      </c>
      <c r="BF30" s="47" t="s">
        <v>26</v>
      </c>
      <c r="BG30" s="47">
        <v>-30.035656490000001</v>
      </c>
      <c r="BH30" s="47">
        <v>-51.22151006</v>
      </c>
      <c r="BI30" s="47" t="s">
        <v>20</v>
      </c>
      <c r="BJ30" s="39"/>
    </row>
    <row r="31" spans="1:62" s="1" customFormat="1" x14ac:dyDescent="0.25">
      <c r="A31" s="47">
        <v>208</v>
      </c>
      <c r="B31" s="48" t="s">
        <v>571</v>
      </c>
      <c r="C31" s="47">
        <v>65</v>
      </c>
      <c r="D31" s="48" t="s">
        <v>93</v>
      </c>
      <c r="E31" s="49">
        <v>23</v>
      </c>
      <c r="F31" s="47" t="s">
        <v>47</v>
      </c>
      <c r="G31" s="50">
        <v>2000</v>
      </c>
      <c r="H31" s="51">
        <f t="shared" si="0"/>
        <v>86.956521739130437</v>
      </c>
      <c r="I31" s="51">
        <f t="shared" si="1"/>
        <v>4.4654082436129325</v>
      </c>
      <c r="J31" s="44">
        <f t="shared" si="2"/>
        <v>795.76919995746914</v>
      </c>
      <c r="K31" s="44">
        <f t="shared" si="3"/>
        <v>0.39788459997873454</v>
      </c>
      <c r="L31" s="44">
        <f t="shared" si="4"/>
        <v>987.30069640543184</v>
      </c>
      <c r="M31" s="44">
        <f t="shared" si="5"/>
        <v>0.49365034820271592</v>
      </c>
      <c r="N31" s="52">
        <f t="shared" si="6"/>
        <v>1214.2732143962342</v>
      </c>
      <c r="O31" s="52">
        <f t="shared" si="7"/>
        <v>0.60713660719811713</v>
      </c>
      <c r="P31" s="47" t="s">
        <v>573</v>
      </c>
      <c r="Q31" s="47">
        <v>40311</v>
      </c>
      <c r="R31" s="48" t="s">
        <v>34</v>
      </c>
      <c r="S31" s="39" t="s">
        <v>4</v>
      </c>
      <c r="T31" s="54">
        <v>45210</v>
      </c>
      <c r="U31" s="47">
        <v>386</v>
      </c>
      <c r="V31" s="47">
        <v>5226120</v>
      </c>
      <c r="W31" s="47" t="s">
        <v>574</v>
      </c>
      <c r="X31" s="47">
        <v>7877293</v>
      </c>
      <c r="Y31" s="48" t="s">
        <v>571</v>
      </c>
      <c r="Z31" s="47">
        <v>65</v>
      </c>
      <c r="AA31" s="47">
        <v>1</v>
      </c>
      <c r="AB31" s="47" t="s">
        <v>131</v>
      </c>
      <c r="AC31" s="47">
        <v>2</v>
      </c>
      <c r="AD31" s="47">
        <v>28</v>
      </c>
      <c r="AE31" s="47" t="s">
        <v>60</v>
      </c>
      <c r="AF31" s="47" t="s">
        <v>47</v>
      </c>
      <c r="AG31" s="56">
        <v>4.76</v>
      </c>
      <c r="AH31" s="47">
        <v>41</v>
      </c>
      <c r="AI31" s="49">
        <v>290</v>
      </c>
      <c r="AJ31" s="49">
        <v>10.1</v>
      </c>
      <c r="AK31" s="49">
        <v>27</v>
      </c>
      <c r="AL31" s="47">
        <v>1970</v>
      </c>
      <c r="AM31" s="47">
        <v>45</v>
      </c>
      <c r="AN31" s="47"/>
      <c r="AO31" s="48" t="s">
        <v>572</v>
      </c>
      <c r="AP31" s="49"/>
      <c r="AQ31" s="49"/>
      <c r="AR31" s="49"/>
      <c r="AS31" s="49">
        <v>23</v>
      </c>
      <c r="AT31" s="58">
        <v>2000</v>
      </c>
      <c r="AU31" s="58">
        <v>130</v>
      </c>
      <c r="AV31" s="48" t="s">
        <v>575</v>
      </c>
      <c r="AW31" s="47" t="s">
        <v>30</v>
      </c>
      <c r="AX31" s="47">
        <v>441654</v>
      </c>
      <c r="AY31" s="48" t="s">
        <v>576</v>
      </c>
      <c r="AZ31" s="39" t="s">
        <v>573</v>
      </c>
      <c r="BA31" s="47" t="e">
        <v>#N/A</v>
      </c>
      <c r="BB31" s="47" t="s">
        <v>23</v>
      </c>
      <c r="BC31" s="47" t="s">
        <v>24</v>
      </c>
      <c r="BD31" s="47" t="s">
        <v>25</v>
      </c>
      <c r="BE31" s="47" t="s">
        <v>25</v>
      </c>
      <c r="BF31" s="47" t="s">
        <v>26</v>
      </c>
      <c r="BG31" s="47"/>
      <c r="BH31" s="47"/>
      <c r="BI31" s="47" t="s">
        <v>20</v>
      </c>
      <c r="BJ31" s="39"/>
    </row>
  </sheetData>
  <conditionalFormatting sqref="M2:O31">
    <cfRule type="colorScale" priority="1">
      <colorScale>
        <cfvo type="min"/>
        <cfvo type="percentile" val="50"/>
        <cfvo type="max"/>
        <color rgb="FF63BE7B"/>
        <color rgb="FFFCFCFF"/>
        <color rgb="FFF8696B"/>
      </colorScale>
    </cfRule>
  </conditionalFormatting>
  <hyperlinks>
    <hyperlink ref="AY3" r:id="rId1" xr:uid="{00000000-0004-0000-0600-000000000000}"/>
    <hyperlink ref="AY20" r:id="rId2" xr:uid="{00000000-0004-0000-0600-000001000000}"/>
    <hyperlink ref="AY29" r:id="rId3" xr:uid="{00000000-0004-0000-0600-000002000000}"/>
    <hyperlink ref="AY19" r:id="rId4" xr:uid="{00000000-0004-0000-0600-000003000000}"/>
  </hyperlinks>
  <pageMargins left="0.511811024" right="0.511811024" top="0.78740157499999996" bottom="0.78740157499999996" header="0.31496062000000002" footer="0.31496062000000002"/>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8</vt:i4>
      </vt:variant>
      <vt:variant>
        <vt:lpstr>Intervalos Nomeados</vt:lpstr>
      </vt:variant>
      <vt:variant>
        <vt:i4>1</vt:i4>
      </vt:variant>
    </vt:vector>
  </HeadingPairs>
  <TitlesOfParts>
    <vt:vector size="9" baseType="lpstr">
      <vt:lpstr>MOD_A_LOJA_Z1_003E</vt:lpstr>
      <vt:lpstr>avaliando</vt:lpstr>
      <vt:lpstr>GEO</vt:lpstr>
      <vt:lpstr>RESULT_GERAL</vt:lpstr>
      <vt:lpstr>COMPARATIVOS</vt:lpstr>
      <vt:lpstr>BD_LAUDO</vt:lpstr>
      <vt:lpstr>RESID</vt:lpstr>
      <vt:lpstr>OUTLIERS</vt:lpstr>
      <vt:lpstr>MOD_A_LOJA_Z1_003E!_FiltrarBancodeDados</vt:lpstr>
    </vt:vector>
  </TitlesOfParts>
  <Company>EPTC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Kirsch Bissigo</dc:creator>
  <cp:lastModifiedBy>David Schuch Bertoglio</cp:lastModifiedBy>
  <dcterms:created xsi:type="dcterms:W3CDTF">2022-05-09T17:56:41Z</dcterms:created>
  <dcterms:modified xsi:type="dcterms:W3CDTF">2024-03-08T17:14:04Z</dcterms:modified>
</cp:coreProperties>
</file>